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0" i="11" l="1"/>
  <c r="AF68" i="11"/>
  <c r="AA69" i="11"/>
  <c r="AA74" i="11"/>
  <c r="AA75" i="11"/>
  <c r="AA76" i="11"/>
  <c r="AA73" i="11"/>
  <c r="AA72" i="11"/>
  <c r="AA68" i="11"/>
  <c r="AA71" i="11" l="1"/>
  <c r="AA31" i="11"/>
  <c r="AA32" i="11" l="1"/>
  <c r="AA30" i="11"/>
  <c r="AA29" i="11"/>
  <c r="AA28" i="11"/>
  <c r="AP23" i="11"/>
  <c r="V23" i="11"/>
  <c r="Q23" i="11"/>
  <c r="AA7" i="11"/>
  <c r="AA23" i="11" s="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<sst xmlns="http://schemas.openxmlformats.org/spreadsheetml/2006/main" count="1007" uniqueCount="541">
  <si>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</si>
  <si>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</si>
  <si>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</si>
  <si>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</si>
  <si>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</si>
  <si>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</si>
  <si>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</si>
  <si>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</si>
  <si>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</si>
  <si>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</si>
  <si>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</si>
  <si>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</si>
  <si>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</si>
  <si>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</si>
  <si>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</si>
  <si>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</si>
  <si>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</si>
  <si>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</si>
  <si>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</si>
  <si>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</si>
  <si>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</si>
  <si>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</si>
  <si>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</si>
  <si>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</si>
  <si>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</si>
  <si>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</si>
  <si>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</si>
  <si>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</si>
  <si>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</si>
  <si>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</si>
  <si>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</si>
  <si>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</si>
  <si>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</si>
  <si>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</si>
  <si>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</si>
  <si>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</si>
  <si>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</si>
  <si>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</si>
  <si>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</si>
  <si>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</si>
  <si>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</si>
  <si>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</si>
  <si>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</si>
  <si>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</si>
  <si>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</si>
  <si>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</si>
  <si>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</si>
  <si>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</si>
  <si>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</si>
  <si>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</si>
  <si>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</si>
  <si>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</si>
  <si>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</si>
  <si>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</si>
  <si>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</si>
  <si>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</si>
  <si>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</si>
  <si>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</si>
  <si>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</si>
  <si>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</si>
  <si>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</si>
  <si>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</si>
  <si>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</si>
  <si>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</si>
  <si>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</si>
  <si>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</si>
  <si>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</si>
  <si>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</si>
  <si>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</si>
  <si>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</si>
  <si>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</si>
  <si>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</si>
  <si>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</si>
  <si>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</si>
  <si>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</si>
  <si>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</si>
  <si>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</si>
  <si>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</si>
  <si>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</si>
  <si>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</si>
  <si>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</si>
  <si>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</si>
  <si>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</si>
  <si>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</si>
  <si>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</si>
  <si>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</si>
  <si>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</si>
  <si>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</si>
  <si>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</si>
  <si>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</si>
  <si>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</si>
  <si>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</si>
  <si>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</si>
  <si>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</si>
  <si>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</si>
  <si>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</si>
  <si>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</si>
  <si>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</si>
  <si>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</si>
  <si>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</si>
  <si>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</si>
  <si>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</si>
  <si>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</si>
  <si>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</si>
  <si>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</si>
  <si>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</si>
  <si>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</si>
  <si>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</si>
  <si>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</si>
  <si>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</si>
  <si>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</si>
  <si>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</si>
  <si>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</si>
  <si>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</si>
  <si>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</si>
  <si>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</si>
  <si>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</si>
  <si>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</si>
  <si>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</si>
  <si>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</si>
  <si>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</si>
  <si>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</si>
  <si>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</si>
  <si>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</si>
  <si>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</si>
  <si>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</si>
  <si>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</si>
  <si>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</si>
  <si>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</si>
  <si>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</si>
  <si>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</si>
  <si>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</si>
  <si>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</si>
  <si>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</si>
  <si>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</si>
  <si>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</si>
  <si>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</si>
  <si>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</si>
  <si>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</si>
  <si>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</si>
  <si>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</si>
  <si>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</si>
  <si>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</si>
  <si>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</si>
  <si>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</si>
  <si>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</si>
  <si>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</si>
  <si>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</si>
  <si>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</si>
  <si>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</si>
  <si>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</si>
  <si>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</si>
  <si>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</si>
  <si>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</si>
  <si>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</si>
  <si>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</si>
  <si>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</si>
  <si>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</si>
  <si>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</si>
  <si>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</si>
  <si>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</si>
  <si>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</si>
  <si>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</si>
  <si>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</si>
  <si>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</si>
  <si>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</si>
  <si>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</si>
  <si>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</si>
  <si>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</si>
  <si>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</si>
  <si>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</si>
  <si>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</si>
  <si>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</si>
  <si>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</si>
  <si>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</si>
  <si>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</si>
  <si>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</si>
  <si>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</si>
  <si>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</si>
  <si>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</si>
  <si>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</si>
  <si>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</si>
  <si>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</si>
  <si>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</si>
  <si>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</si>
  <si>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</si>
  <si>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</si>
  <si>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</si>
  <si>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</si>
  <si>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</si>
  <si>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</si>
  <si>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</si>
  <si>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</si>
  <si>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</si>
  <si>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</si>
  <si>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群馬県明和町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</si>
  <si>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</si>
  <si>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</si>
  <si>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</si>
  <si>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</si>
  <si>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</si>
  <si>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</si>
  <si>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</si>
  <si>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</si>
  <si>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</si>
  <si>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</si>
  <si>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</si>
  <si>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</si>
  <si>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</si>
  <si>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</si>
  <si>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</si>
  <si>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</si>
  <si>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</si>
  <si>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</si>
  <si>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</si>
  <si>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</si>
  <si>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</si>
  <si>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</si>
  <si>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</si>
  <si>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</si>
  <si>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</si>
  <si>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</si>
  <si>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</si>
  <si>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</si>
  <si>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</si>
  <si>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</si>
  <si>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</si>
  <si>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</si>
  <si>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</si>
  <si>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</si>
  <si>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</si>
  <si>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</si>
  <si>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</si>
  <si>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</si>
  <si>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</si>
  <si>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</si>
  <si>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</si>
  <si>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</si>
  <si>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</si>
  <si>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</si>
  <si>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</si>
  <si>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</si>
  <si>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</si>
  <si>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</si>
  <si>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</si>
  <si>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</si>
  <si>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</si>
  <si>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</si>
  <si>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</si>
  <si>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</si>
  <si>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</si>
  <si>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</si>
  <si>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</si>
  <si>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</si>
  <si>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</si>
  <si>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</si>
  <si>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</si>
  <si>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</si>
  <si>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</si>
  <si>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</si>
  <si>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</si>
  <si>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</si>
  <si>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</si>
  <si>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</si>
  <si>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</si>
  <si>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</si>
  <si>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</si>
  <si>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</si>
  <si>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</si>
  <si>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</si>
  <si>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</si>
  <si>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</si>
  <si>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</si>
  <si>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</si>
  <si>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</si>
  <si>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</si>
  <si>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</si>
  <si>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</si>
  <si>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</si>
  <si>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</si>
  <si>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</si>
  <si>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</si>
  <si>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</si>
  <si>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</si>
  <si>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</si>
  <si>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</si>
  <si>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</si>
  <si>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</si>
  <si>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</si>
  <si>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</si>
  <si>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</si>
  <si>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</si>
  <si>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</si>
  <si>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</si>
  <si>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</si>
  <si>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</si>
  <si>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</si>
  <si>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</si>
  <si>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</si>
  <si>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</si>
  <si>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</si>
  <si>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</si>
  <si>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</si>
  <si>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</si>
  <si>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</si>
  <si>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</si>
  <si>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</si>
  <si>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</si>
  <si>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</si>
  <si>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</si>
  <si>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</si>
  <si>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</si>
  <si>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</si>
  <si>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</si>
  <si>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</si>
  <si>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</si>
  <si>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</si>
  <si>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</si>
  <si>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</si>
  <si>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</si>
  <si>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</si>
  <si>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</si>
  <si>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</si>
  <si>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</si>
  <si>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</si>
  <si>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</si>
  <si>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</si>
  <si>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</si>
  <si>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</si>
  <si>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</si>
  <si>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</si>
  <si>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</si>
  <si>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</si>
  <si>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</si>
  <si>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</si>
  <si>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</si>
  <si>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</si>
  <si>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</si>
  <si>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</si>
  <si>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</si>
  <si>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</si>
  <si>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</si>
  <si>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</si>
  <si>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</si>
  <si>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群馬県明和町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</si>
  <si>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</si>
  <si>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</si>
  <si>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</si>
  <si>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</si>
  <si>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</si>
  <si>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</si>
  <si>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</si>
  <si>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</si>
  <si>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</si>
  <si>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</si>
  <si>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</si>
  <si>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</si>
  <si>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</si>
  <si>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</si>
  <si>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</si>
  <si>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</si>
  <si>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</si>
  <si>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</si>
  <si>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</si>
  <si>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</si>
  <si>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</si>
  <si>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</si>
  <si>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</si>
  <si>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</si>
  <si>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</si>
  <si>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</si>
  <si>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</si>
  <si>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</si>
  <si>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</si>
  <si>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</si>
  <si>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</si>
  <si>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</si>
  <si>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</si>
  <si>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</si>
  <si>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</si>
  <si>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</si>
  <si>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</si>
  <si>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</si>
  <si>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</si>
  <si>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</si>
  <si>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</si>
  <si>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</si>
  <si>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</si>
  <si>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</si>
  <si>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</si>
  <si>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</si>
  <si>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</si>
  <si>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</si>
  <si>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</si>
  <si>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</si>
  <si>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</si>
  <si>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</si>
  <si>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</si>
  <si>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</si>
  <si>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</si>
  <si>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</si>
  <si>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</si>
  <si>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</si>
  <si>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</si>
  <si>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</si>
  <si>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</si>
  <si>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</si>
  <si>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</si>
  <si>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</si>
  <si>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</si>
  <si>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</si>
  <si>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</si>
  <si>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</si>
  <si>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</si>
  <si>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</si>
  <si>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</si>
  <si>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</si>
  <si>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</si>
  <si>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</si>
  <si>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</si>
  <si>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</si>
  <si>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</si>
  <si>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</si>
  <si>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</si>
  <si>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</si>
  <si>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</si>
  <si>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</si>
  <si>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</si>
  <si>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</si>
  <si>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</si>
  <si>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</si>
  <si>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</si>
  <si>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</si>
  <si>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</si>
  <si>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</si>
  <si>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</si>
  <si>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</si>
  <si>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</si>
  <si>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</si>
  <si>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</si>
  <si>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</si>
  <si>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</si>
  <si>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</si>
  <si>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</si>
  <si>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</si>
  <si>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</si>
  <si>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</si>
  <si>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</si>
  <si>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</si>
  <si>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</si>
  <si>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</si>
  <si>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</si>
  <si>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</si>
  <si>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</si>
  <si>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</si>
  <si>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</si>
  <si>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</si>
  <si>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</si>
  <si>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</si>
  <si>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</si>
  <si>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</si>
  <si>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</si>
  <si>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</si>
  <si>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</si>
  <si>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</si>
  <si>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</si>
  <si>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</si>
  <si>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</si>
  <si>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</si>
  <si>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</si>
  <si>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</si>
  <si>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</si>
  <si>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</si>
  <si>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</si>
  <si>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</si>
  <si>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</si>
  <si>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</si>
  <si>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</si>
  <si>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</si>
  <si>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</si>
  <si>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</si>
  <si>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</si>
  <si>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</si>
  <si>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</si>
  <si>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</si>
  <si>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</si>
  <si>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</si>
  <si>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</si>
  <si>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</si>
  <si>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</si>
  <si>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</si>
  <si>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</si>
  <si>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</si>
  <si>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</si>
  <si>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</si>
  <si>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</si>
  <si>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</si>
  <si>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</si>
  <si>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</si>
  <si>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</si>
  <si>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</si>
  <si>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</si>
  <si>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</si>
  <si>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</si>
  <si>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</si>
  <si>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</si>
  <si>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</si>
  <si>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</si>
  <si>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</si>
  <si>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</si>
  <si>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</si>
  <si>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</si>
  <si>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</si>
  <si>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</si>
  <si>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</si>
  <si>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</si>
  <si>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</si>
  <si>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</si>
  <si>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国民健康保険特別会計</t>
  </si>
  <si>
    <t>一般会計</t>
  </si>
  <si>
    <t>介護保険特別会計</t>
  </si>
  <si>
    <t>下水道事業特別会計</t>
  </si>
  <si>
    <t>後期高齢者医療特別会計</t>
  </si>
  <si>
    <t>その他会計（赤字）</t>
  </si>
  <si>
    <t>その他会計（黒字）</t>
  </si>
  <si>
    <t>館林地区消防組合</t>
    <rPh sb="0" eb="2">
      <t>タテバヤシ</t>
    </rPh>
    <rPh sb="2" eb="4">
      <t>チク</t>
    </rPh>
    <rPh sb="4" eb="6">
      <t>ショウボウ</t>
    </rPh>
    <rPh sb="6" eb="8">
      <t>クミアイ</t>
    </rPh>
    <phoneticPr fontId="24"/>
  </si>
  <si>
    <t>館林邑楽医療事務組合（一般会計）</t>
    <rPh sb="0" eb="2">
      <t>タテバヤシ</t>
    </rPh>
    <rPh sb="2" eb="4">
      <t>オウラ</t>
    </rPh>
    <rPh sb="4" eb="6">
      <t>イリョウ</t>
    </rPh>
    <rPh sb="6" eb="8">
      <t>ジム</t>
    </rPh>
    <rPh sb="8" eb="10">
      <t>クミアイ</t>
    </rPh>
    <rPh sb="11" eb="13">
      <t>イッパン</t>
    </rPh>
    <rPh sb="13" eb="15">
      <t>カイケイ</t>
    </rPh>
    <phoneticPr fontId="24"/>
  </si>
  <si>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4"/>
  </si>
  <si>
    <t>館林衛生施設組合</t>
    <rPh sb="0" eb="2">
      <t>タテバヤシ</t>
    </rPh>
    <rPh sb="2" eb="4">
      <t>エイセイ</t>
    </rPh>
    <rPh sb="4" eb="6">
      <t>シセツ</t>
    </rPh>
    <rPh sb="6" eb="8">
      <t>クミアイ</t>
    </rPh>
    <phoneticPr fontId="24"/>
  </si>
  <si>
    <t>群馬県市町村会館管理組合</t>
    <rPh sb="0" eb="3">
      <t>グンマケン</t>
    </rPh>
    <rPh sb="3" eb="6">
      <t>シチョウソン</t>
    </rPh>
    <rPh sb="6" eb="8">
      <t>カイカン</t>
    </rPh>
    <rPh sb="8" eb="10">
      <t>カンリ</t>
    </rPh>
    <rPh sb="10" eb="12">
      <t>クミアイ</t>
    </rPh>
    <phoneticPr fontId="24"/>
  </si>
  <si>
    <t>群馬県市町村総合事務組合</t>
    <rPh sb="0" eb="3">
      <t>グンマケン</t>
    </rPh>
    <rPh sb="3" eb="6">
      <t>シチョウソン</t>
    </rPh>
    <rPh sb="6" eb="8">
      <t>ソウゴウ</t>
    </rPh>
    <rPh sb="8" eb="10">
      <t>ジム</t>
    </rPh>
    <rPh sb="10" eb="12">
      <t>クミアイ</t>
    </rPh>
    <phoneticPr fontId="24"/>
  </si>
  <si>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4"/>
  </si>
  <si>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4"/>
  </si>
  <si>
    <t>東毛広域市町村圏振興整備組合</t>
    <rPh sb="0" eb="2">
      <t>トウモウ</t>
    </rPh>
    <rPh sb="2" eb="4">
      <t>コウイキ</t>
    </rPh>
    <rPh sb="4" eb="7">
      <t>シチョウソン</t>
    </rPh>
    <rPh sb="7" eb="8">
      <t>ケン</t>
    </rPh>
    <rPh sb="8" eb="10">
      <t>シンコウ</t>
    </rPh>
    <rPh sb="10" eb="12">
      <t>セイビ</t>
    </rPh>
    <rPh sb="12" eb="14">
      <t>クミアイ</t>
    </rPh>
    <phoneticPr fontId="24"/>
  </si>
  <si>
    <t>明和町土地開発公社</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</si>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</sst>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46972</c:v>
                </c:pt>
                <c:pt idx="1">
                  <c:v>52891</c:v>
                </c:pt>
                <c:pt idx="2">
                  <c:v>23533</c:v>
                </c:pt>
                <c:pt idx="3">
                  <c:v>59908</c:v>
                </c:pt>
                <c:pt idx="4">
                  <c:v>46901</c:v>
                </c:pt>
              </c:numCache>
            </c:numRef>
          </c:val>
          <c:smooth val="0"/>
        </c:ser>
        <c:dLbls>
          <c:showLegendKey val="0"/>
          <c:showVal val="0"/>
          <c:showCatName val="0"/>
          <c:showSerName val="0"/>
          <c:showPercent val="0"/>
          <c:showBubbleSize val="0"/>
        </c:dLbls>
        <c:marker val="1"/>
        <c:smooth val="0"/>
        <c:axId val="115490176"/>
        <c:axId val="115525120"/>
      </c:lineChart>
      <c:catAx>
        <c:axId val="115490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25120"/>
        <c:crosses val="autoZero"/>
        <c:auto val="1"/>
        <c:lblAlgn val="ctr"/>
        <c:lblOffset val="100"/>
        <c:tickLblSkip val="1"/>
        <c:tickMarkSkip val="1"/>
        <c:noMultiLvlLbl val="0"/>
      </c:catAx>
      <c:valAx>
        <c:axId val="115525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9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6.99</c:v>
                </c:pt>
                <c:pt idx="1">
                  <c:v>12.28</c:v>
                </c:pt>
                <c:pt idx="2">
                  <c:v>9.9600000000000009</c:v>
                </c:pt>
                <c:pt idx="3">
                  <c:v>12.18</c:v>
                </c:pt>
                <c:pt idx="4">
                  <c:v>3.75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75.959999999999994</c:v>
                </c:pt>
                <c:pt idx="1">
                  <c:v>80.5</c:v>
                </c:pt>
                <c:pt idx="2">
                  <c:v>86.4</c:v>
                </c:pt>
                <c:pt idx="3">
                  <c:v>89.06</c:v>
                </c:pt>
                <c:pt idx="4">
                  <c:v>100.9</c:v>
                </c:pt>
              </c:numCache>
            </c:numRef>
          </c:val>
        </c:ser>
        <c:dLbls>
          <c:showLegendKey val="0"/>
          <c:showVal val="0"/>
          <c:showCatName val="0"/>
          <c:showSerName val="0"/>
          <c:showPercent val="0"/>
          <c:showBubbleSize val="0"/>
        </c:dLbls>
        <c:gapWidth val="250"/>
        <c:overlap val="100"/>
        <c:axId val="115141248"/>
        <c:axId val="1152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0.28000000000000003</c:v>
                </c:pt>
                <c:pt idx="1">
                  <c:v>9.51</c:v>
                </c:pt>
                <c:pt idx="2">
                  <c:v>4.7</c:v>
                </c:pt>
                <c:pt idx="3">
                  <c:v>6.01</c:v>
                </c:pt>
                <c:pt idx="4">
                  <c:v>2.93</c:v>
                </c:pt>
              </c:numCache>
            </c:numRef>
          </c:val>
          <c:smooth val="0"/>
        </c:ser>
        <c:dLbls>
          <c:showLegendKey val="0"/>
          <c:showVal val="0"/>
          <c:showCatName val="0"/>
          <c:showSerName val="0"/>
          <c:showPercent val="0"/>
          <c:showBubbleSize val="0"/>
        </c:dLbls>
        <c:marker val="1"/>
        <c:smooth val="0"/>
        <c:axId val="115141248"/>
        <c:axId val="115221248"/>
      </c:lineChart>
      <c:catAx>
        <c:axId val="1151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21248"/>
        <c:crosses val="autoZero"/>
        <c:auto val="1"/>
        <c:lblAlgn val="ctr"/>
        <c:lblOffset val="100"/>
        <c:tickLblSkip val="1"/>
        <c:tickMarkSkip val="1"/>
        <c:noMultiLvlLbl val="0"/>
      </c:catAx>
      <c:valAx>
        <c:axId val="1152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0.05</c:v>
                </c:pt>
                <c:pt idx="4">
                  <c:v>#N/A</c:v>
                </c:pt>
                <c:pt idx="5">
                  <c:v>0.03</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0.84</c:v>
                </c:pt>
                <c:pt idx="2">
                  <c:v>#N/A</c:v>
                </c:pt>
                <c:pt idx="3">
                  <c:v>0.96</c:v>
                </c:pt>
                <c:pt idx="4">
                  <c:v>#N/A</c:v>
                </c:pt>
                <c:pt idx="5">
                  <c:v>0.37</c:v>
                </c:pt>
                <c:pt idx="6">
                  <c:v>#N/A</c:v>
                </c:pt>
                <c:pt idx="7">
                  <c:v>0.36</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0.78</c:v>
                </c:pt>
                <c:pt idx="2">
                  <c:v>#N/A</c:v>
                </c:pt>
                <c:pt idx="3">
                  <c:v>0.88</c:v>
                </c:pt>
                <c:pt idx="4">
                  <c:v>#N/A</c:v>
                </c:pt>
                <c:pt idx="5">
                  <c:v>1.1000000000000001</c:v>
                </c:pt>
                <c:pt idx="6">
                  <c:v>#N/A</c:v>
                </c:pt>
                <c:pt idx="7">
                  <c:v>1.1000000000000001</c:v>
                </c:pt>
                <c:pt idx="8">
                  <c:v>#N/A</c:v>
                </c:pt>
                <c:pt idx="9">
                  <c:v>1.1299999999999999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6.98</c:v>
                </c:pt>
                <c:pt idx="2">
                  <c:v>#N/A</c:v>
                </c:pt>
                <c:pt idx="3">
                  <c:v>12.27</c:v>
                </c:pt>
                <c:pt idx="4">
                  <c:v>#N/A</c:v>
                </c:pt>
                <c:pt idx="5">
                  <c:v>9.9499999999999993</c:v>
                </c:pt>
                <c:pt idx="6">
                  <c:v>#N/A</c:v>
                </c:pt>
                <c:pt idx="7">
                  <c:v>12.17</c:v>
                </c:pt>
                <c:pt idx="8">
                  <c:v>#N/A</c:v>
                </c:pt>
                <c:pt idx="9">
                  <c:v>3.74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4.83</c:v>
                </c:pt>
                <c:pt idx="4">
                  <c:v>#N/A</c:v>
                </c:pt>
                <c:pt idx="5">
                  <c:v>5.21</c:v>
                </c:pt>
                <c:pt idx="6">
                  <c:v>#N/A</c:v>
                </c:pt>
                <c:pt idx="7">
                  <c:v>3.8</c:v>
                </c:pt>
                <c:pt idx="8">
                  <c:v>#N/A</c:v>
                </c:pt>
                <c:pt idx="9">
                  <c:v>4.6399999999999997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4.8600000000000003</c:v>
                </c:pt>
                <c:pt idx="2">
                  <c:v>#N/A</c:v>
                </c:pt>
                <c:pt idx="3">
                  <c:v>6.49</c:v>
                </c:pt>
                <c:pt idx="4">
                  <c:v>#N/A</c:v>
                </c:pt>
                <c:pt idx="5">
                  <c:v>7.28</c:v>
                </c:pt>
                <c:pt idx="6">
                  <c:v>#N/A</c:v>
                </c:pt>
                <c:pt idx="7">
                  <c:v>6.85</c:v>
                </c:pt>
                <c:pt idx="8">
                  <c:v>#N/A</c:v>
                </c:pt>
                <c:pt idx="9">
                  <c:v>6.88</c:v>
                </c:pt>
              </c:numCache>
            </c:numRef>
          </c:val>
        </c:ser>
        <c:dLbls>
          <c:showLegendKey val="0"/>
          <c:showVal val="0"/>
          <c:showCatName val="0"/>
          <c:showSerName val="0"/>
          <c:showPercent val="0"/>
          <c:showBubbleSize val="0"/>
        </c:dLbls>
        <c:gapWidth val="150"/>
        <c:overlap val="100"/>
        <c:axId val="117146368"/>
        <c:axId val="117147904"/>
      </c:barChart>
      <c:catAx>
        <c:axId val="1171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47904"/>
        <c:crosses val="autoZero"/>
        <c:auto val="1"/>
        <c:lblAlgn val="ctr"/>
        <c:lblOffset val="100"/>
        <c:tickLblSkip val="1"/>
        <c:tickMarkSkip val="1"/>
        <c:noMultiLvlLbl val="0"/>
      </c:catAx>
      <c:valAx>
        <c:axId val="11714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4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260</c:v>
                </c:pt>
                <c:pt idx="5">
                  <c:v>279</c:v>
                </c:pt>
                <c:pt idx="8">
                  <c:v>314</c:v>
                </c:pt>
                <c:pt idx="11">
                  <c:v>339</c:v>
                </c:pt>
                <c:pt idx="14">
                  <c:v>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15</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c:v>
                </c:pt>
                <c:pt idx="3">
                  <c:v>26</c:v>
                </c:pt>
                <c:pt idx="6">
                  <c:v>26</c:v>
                </c:pt>
                <c:pt idx="9">
                  <c:v>25</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183</c:v>
                </c:pt>
                <c:pt idx="3">
                  <c:v>180</c:v>
                </c:pt>
                <c:pt idx="6">
                  <c:v>171</c:v>
                </c:pt>
                <c:pt idx="9">
                  <c:v>199</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293</c:v>
                </c:pt>
                <c:pt idx="3">
                  <c:v>301</c:v>
                </c:pt>
                <c:pt idx="6">
                  <c:v>329</c:v>
                </c:pt>
                <c:pt idx="9">
                  <c:v>386</c:v>
                </c:pt>
                <c:pt idx="12">
                  <c:v>437</c:v>
                </c:pt>
              </c:numCache>
            </c:numRef>
          </c:val>
        </c:ser>
        <c:dLbls>
          <c:showLegendKey val="0"/>
          <c:showVal val="0"/>
          <c:showCatName val="0"/>
          <c:showSerName val="0"/>
          <c:showPercent val="0"/>
          <c:showBubbleSize val="0"/>
        </c:dLbls>
        <c:gapWidth val="100"/>
        <c:overlap val="100"/>
        <c:axId val="116057216"/>
        <c:axId val="11605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254</c:v>
                </c:pt>
                <c:pt idx="2">
                  <c:v>#N/A</c:v>
                </c:pt>
                <c:pt idx="3">
                  <c:v>#N/A</c:v>
                </c:pt>
                <c:pt idx="4">
                  <c:v>243</c:v>
                </c:pt>
                <c:pt idx="5">
                  <c:v>#N/A</c:v>
                </c:pt>
                <c:pt idx="6">
                  <c:v>#N/A</c:v>
                </c:pt>
                <c:pt idx="7">
                  <c:v>227</c:v>
                </c:pt>
                <c:pt idx="8">
                  <c:v>#N/A</c:v>
                </c:pt>
                <c:pt idx="9">
                  <c:v>#N/A</c:v>
                </c:pt>
                <c:pt idx="10">
                  <c:v>286</c:v>
                </c:pt>
                <c:pt idx="11">
                  <c:v>#N/A</c:v>
                </c:pt>
                <c:pt idx="12">
                  <c:v>#N/A</c:v>
                </c:pt>
                <c:pt idx="13">
                  <c:v>275</c:v>
                </c:pt>
                <c:pt idx="14">
                  <c:v>#N/A</c:v>
                </c:pt>
              </c:numCache>
            </c:numRef>
          </c:val>
          <c:smooth val="0"/>
        </c:ser>
        <c:dLbls>
          <c:showLegendKey val="0"/>
          <c:showVal val="0"/>
          <c:showCatName val="0"/>
          <c:showSerName val="0"/>
          <c:showPercent val="0"/>
          <c:showBubbleSize val="0"/>
        </c:dLbls>
        <c:marker val="1"/>
        <c:smooth val="0"/>
        <c:axId val="116057216"/>
        <c:axId val="116059136"/>
      </c:lineChart>
      <c:catAx>
        <c:axId val="1160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59136"/>
        <c:crosses val="autoZero"/>
        <c:auto val="1"/>
        <c:lblAlgn val="ctr"/>
        <c:lblOffset val="100"/>
        <c:tickLblSkip val="1"/>
        <c:tickMarkSkip val="1"/>
        <c:noMultiLvlLbl val="0"/>
      </c:catAx>
      <c:valAx>
        <c:axId val="1160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4738</c:v>
                </c:pt>
                <c:pt idx="5">
                  <c:v>5002</c:v>
                </c:pt>
                <c:pt idx="8">
                  <c:v>5363</c:v>
                </c:pt>
                <c:pt idx="11">
                  <c:v>5612</c:v>
                </c:pt>
                <c:pt idx="14">
                  <c:v>5770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3586</c:v>
                </c:pt>
                <c:pt idx="5">
                  <c:v>3708</c:v>
                </c:pt>
                <c:pt idx="8">
                  <c:v>4209</c:v>
                </c:pt>
                <c:pt idx="11">
                  <c:v>4466</c:v>
                </c:pt>
                <c:pt idx="14">
                  <c:v>4737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9</c:v>
                </c:pt>
                <c:pt idx="6">
                  <c:v>5</c:v>
                </c:pt>
                <c:pt idx="9">
                  <c:v>0</c:v>
                </c:pt>
                <c:pt idx="12">
                  <c:v>210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609</c:v>
                </c:pt>
                <c:pt idx="3">
                  <c:v>618</c:v>
                </c:pt>
                <c:pt idx="6">
                  <c:v>542</c:v>
                </c:pt>
                <c:pt idx="9">
                  <c:v>688</c:v>
                </c:pt>
                <c:pt idx="12">
                  <c:v>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204</c:v>
                </c:pt>
                <c:pt idx="3">
                  <c:v>195</c:v>
                </c:pt>
                <c:pt idx="6">
                  <c:v>190</c:v>
                </c:pt>
                <c:pt idx="9">
                  <c:v>240</c:v>
                </c:pt>
                <c:pt idx="12">
                  <c:v>333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3812</c:v>
                </c:pt>
                <c:pt idx="3">
                  <c:v>3955</c:v>
                </c:pt>
                <c:pt idx="6">
                  <c:v>3713</c:v>
                </c:pt>
                <c:pt idx="9">
                  <c:v>3635</c:v>
                </c:pt>
                <c:pt idx="12">
                  <c:v>3528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108</c:v>
                </c:pt>
                <c:pt idx="3">
                  <c:v>96</c:v>
                </c:pt>
                <c:pt idx="6">
                  <c:v>83</c:v>
                </c:pt>
                <c:pt idx="9">
                  <c:v>70</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4075</c:v>
                </c:pt>
                <c:pt idx="3">
                  <c:v>4441</c:v>
                </c:pt>
                <c:pt idx="6">
                  <c:v>4738</c:v>
                </c:pt>
                <c:pt idx="9">
                  <c:v>4834</c:v>
                </c:pt>
                <c:pt idx="12">
                  <c:v>4784</c:v>
                </c:pt>
              </c:numCache>
            </c:numRef>
          </c:val>
        </c:ser>
        <c:dLbls>
          <c:showLegendKey val="0"/>
          <c:showVal val="0"/>
          <c:showCatName val="0"/>
          <c:showSerName val="0"/>
          <c:showPercent val="0"/>
          <c:showBubbleSize val="0"/>
        </c:dLbls>
        <c:gapWidth val="100"/>
        <c:overlap val="100"/>
        <c:axId val="116233728"/>
        <c:axId val="11623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484</c:v>
                </c:pt>
                <c:pt idx="2">
                  <c:v>#N/A</c:v>
                </c:pt>
                <c:pt idx="3">
                  <c:v>#N/A</c:v>
                </c:pt>
                <c:pt idx="4">
                  <c:v>604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233728"/>
        <c:axId val="116235648"/>
      </c:lineChart>
      <c:catAx>
        <c:axId val="1162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235648"/>
        <c:crosses val="autoZero"/>
        <c:auto val="1"/>
        <c:lblAlgn val="ctr"/>
        <c:lblOffset val="100"/>
        <c:tickLblSkip val="1"/>
        <c:tickMarkSkip val="1"/>
        <c:noMultiLvlLbl val="0"/>
      </c:catAx>
      <c:valAx>
        <c:axId val="11623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3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11,385
11,257
19.64
4,729,422
4,544,297
111,254
2,966,903
4,784,262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大型事業所の進出により、類似団体上位に位置しているが、法人住民税の比率が高いことから、近年低下傾向にある。新規工業団地の造成と企業誘致に努め、税収増加による歳入の確保に努める。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1512</xdr:rowOff>
    </xdr:from>
    <xdr:to>
      <xdr:col>7</xdr:col>
      <xdr:colOff>152400</xdr:colOff>
      <xdr:row>41</xdr:row>
      <xdr:rowOff>24493</xdr:rowOff>
    </xdr:to>
    <xdr:cxnSp macro="">
      <xdr:nvCxnSpPr>
        <xdr:cNvPr id="68" name="直線コネクタ 67"/>
        <xdr:cNvCxnSpPr/>
      </xdr:nvCxnSpPr>
      <xdr:spPr>
        <a:xfrm>
          <a:off x="4114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1512</xdr:rowOff>
    </xdr:to>
    <xdr:cxnSp macro="">
      <xdr:nvCxnSpPr>
        <xdr:cNvPr id="71" name="直線コネクタ 70"/>
        <xdr:cNvCxnSpPr/>
      </xdr:nvCxnSpPr>
      <xdr:spPr>
        <a:xfrm>
          <a:off x="3225800" y="698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138491</xdr:rowOff>
    </xdr:to>
    <xdr:cxnSp macro="">
      <xdr:nvCxnSpPr>
        <xdr:cNvPr id="74" name="直線コネクタ 73"/>
        <xdr:cNvCxnSpPr/>
      </xdr:nvCxnSpPr>
      <xdr:spPr>
        <a:xfrm flipV="1">
          <a:off x="2336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40</xdr:row>
      <xdr:rowOff>138491</xdr:rowOff>
    </xdr:to>
    <xdr:cxnSp macro="">
      <xdr:nvCxnSpPr>
        <xdr:cNvPr id="77" name="直線コネクタ 76"/>
        <xdr:cNvCxnSpPr/>
      </xdr:nvCxnSpPr>
      <xdr:spPr>
        <a:xfrm>
          <a:off x="1447800" y="677817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1" name="テキスト ボックス 80"/>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7" name="円/楕円 86"/>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8"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122162</xdr:rowOff>
    </xdr:from>
    <xdr:to>
      <xdr:col>6</xdr:col>
      <xdr:colOff>50800</xdr:colOff>
      <xdr:row>41</xdr:row>
      <xdr:rowOff>52312</xdr:rowOff>
    </xdr:to>
    <xdr:sp macro="" textlink="">
      <xdr:nvSpPr>
        <xdr:cNvPr id="89" name="円/楕円 88"/>
        <xdr:cNvSpPr/>
      </xdr:nvSpPr>
      <xdr:spPr>
        <a:xfrm>
          <a:off x="4064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62489</xdr:rowOff>
    </xdr:from>
    <xdr:ext cx="736600" cy="259045"/>
    <xdr:sp macro="" textlink="">
      <xdr:nvSpPr>
        <xdr:cNvPr id="90" name="テキスト ボックス 89"/>
        <xdr:cNvSpPr txBox="1"/>
      </xdr:nvSpPr>
      <xdr:spPr>
        <a:xfrm>
          <a:off x="3733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87691</xdr:rowOff>
    </xdr:from>
    <xdr:to>
      <xdr:col>3</xdr:col>
      <xdr:colOff>330200</xdr:colOff>
      <xdr:row>41</xdr:row>
      <xdr:rowOff>17841</xdr:rowOff>
    </xdr:to>
    <xdr:sp macro="" textlink="">
      <xdr:nvSpPr>
        <xdr:cNvPr id="93" name="円/楕円 92"/>
        <xdr:cNvSpPr/>
      </xdr:nvSpPr>
      <xdr:spPr>
        <a:xfrm>
          <a:off x="2286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28018</xdr:rowOff>
    </xdr:from>
    <xdr:ext cx="762000" cy="259045"/>
    <xdr:sp macro="" textlink="">
      <xdr:nvSpPr>
        <xdr:cNvPr id="94" name="テキスト ボックス 93"/>
        <xdr:cNvSpPr txBox="1"/>
      </xdr:nvSpPr>
      <xdr:spPr>
        <a:xfrm>
          <a:off x="1955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5" name="円/楕円 94"/>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6" name="テキスト ボックス 95"/>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保、介護、後期高齢、下水道といった特別会計への繰出金の増に加え、減収補てん債や臨時財政対策債の償還も伸びている。これら歳出に交付税と臨時財政対策債の伸びが届かないため、比率の悪化となった。</a:t>
          </a:r>
          <a:endParaRPr kumimoji="1" lang="en-US" altLang="ja-JP" sz="1300">
            <a:latin typeface="ＭＳ Ｐゴシック"/>
          </a:endParaRPr>
        </a:p>
        <a:p>
          <a:r>
            <a:rPr kumimoji="1" lang="ja-JP" altLang="en-US" sz="1300">
              <a:latin typeface="ＭＳ Ｐゴシック"/>
            </a:rPr>
            <a:t>　法人住民税の影響を受けやすいため、経常収支比率の変動が大きい。新規工業団地の造成と企業誘致により安定的な歳入の確保を図るともに、第６次総合計画により経常経費の削減に努める。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56938</xdr:rowOff>
    </xdr:to>
    <xdr:cxnSp macro="">
      <xdr:nvCxnSpPr>
        <xdr:cNvPr id="131" name="直線コネクタ 130"/>
        <xdr:cNvCxnSpPr/>
      </xdr:nvCxnSpPr>
      <xdr:spPr>
        <a:xfrm>
          <a:off x="4114800" y="11100646"/>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11219</xdr:rowOff>
    </xdr:from>
    <xdr:to>
      <xdr:col>6</xdr:col>
      <xdr:colOff>0</xdr:colOff>
      <xdr:row>64</xdr:row>
      <xdr:rowOff>127846</xdr:rowOff>
    </xdr:to>
    <xdr:cxnSp macro="">
      <xdr:nvCxnSpPr>
        <xdr:cNvPr id="134" name="直線コネクタ 133"/>
        <xdr:cNvCxnSpPr/>
      </xdr:nvCxnSpPr>
      <xdr:spPr>
        <a:xfrm>
          <a:off x="3225800" y="1098401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64</xdr:row>
      <xdr:rowOff>11219</xdr:rowOff>
    </xdr:to>
    <xdr:cxnSp macro="">
      <xdr:nvCxnSpPr>
        <xdr:cNvPr id="137" name="直線コネクタ 136"/>
        <xdr:cNvCxnSpPr/>
      </xdr:nvCxnSpPr>
      <xdr:spPr>
        <a:xfrm>
          <a:off x="2336800" y="109236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3175</xdr:rowOff>
    </xdr:to>
    <xdr:cxnSp macro="">
      <xdr:nvCxnSpPr>
        <xdr:cNvPr id="140" name="直線コネクタ 139"/>
        <xdr:cNvCxnSpPr/>
      </xdr:nvCxnSpPr>
      <xdr:spPr>
        <a:xfrm flipV="1">
          <a:off x="1447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6138</xdr:rowOff>
    </xdr:from>
    <xdr:to>
      <xdr:col>7</xdr:col>
      <xdr:colOff>203200</xdr:colOff>
      <xdr:row>65</xdr:row>
      <xdr:rowOff>107738</xdr:rowOff>
    </xdr:to>
    <xdr:sp macro="" textlink="">
      <xdr:nvSpPr>
        <xdr:cNvPr id="150" name="円/楕円 149"/>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149665</xdr:rowOff>
    </xdr:from>
    <xdr:ext cx="762000" cy="259045"/>
    <xdr:sp macro="" textlink="">
      <xdr:nvSpPr>
        <xdr:cNvPr id="151"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3" name="テキスト ボックス 152"/>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54" name="円/楕円 153"/>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72196</xdr:rowOff>
    </xdr:from>
    <xdr:ext cx="762000" cy="259045"/>
    <xdr:sp macro="" textlink="">
      <xdr:nvSpPr>
        <xdr:cNvPr id="155" name="テキスト ボックス 154"/>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57" name="テキスト ボックス 156"/>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8" name="円/楕円 157"/>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9" name="テキスト ボックス 158"/>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118,901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類似団体の中位に位置し、人件費については、第６次総合計画に基づく行政組織の見直しによる定員適正管理を行っている。</a:t>
          </a:r>
          <a:endParaRPr kumimoji="1" lang="en-US" altLang="ja-JP" sz="1300">
            <a:latin typeface="ＭＳ Ｐゴシック"/>
          </a:endParaRPr>
        </a:p>
        <a:p>
          <a:r>
            <a:rPr kumimoji="1" lang="ja-JP" altLang="en-US" sz="1300">
              <a:latin typeface="ＭＳ Ｐゴシック"/>
            </a:rPr>
            <a:t>　物件費については、消耗品費、光熱費に係る費用を抑制し、削減を図っているものの、正規職員の削減を非常勤の雇用やアウトソーシングで補っており、増加している。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4559</xdr:rowOff>
    </xdr:from>
    <xdr:to>
      <xdr:col>7</xdr:col>
      <xdr:colOff>152400</xdr:colOff>
      <xdr:row>82</xdr:row>
      <xdr:rowOff>21605</xdr:rowOff>
    </xdr:to>
    <xdr:cxnSp macro="">
      <xdr:nvCxnSpPr>
        <xdr:cNvPr id="192" name="直線コネクタ 191"/>
        <xdr:cNvCxnSpPr/>
      </xdr:nvCxnSpPr>
      <xdr:spPr>
        <a:xfrm>
          <a:off x="4114800" y="14063459"/>
          <a:ext cx="8382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163086</xdr:rowOff>
    </xdr:from>
    <xdr:to>
      <xdr:col>6</xdr:col>
      <xdr:colOff>0</xdr:colOff>
      <xdr:row>82</xdr:row>
      <xdr:rowOff>4559</xdr:rowOff>
    </xdr:to>
    <xdr:cxnSp macro="">
      <xdr:nvCxnSpPr>
        <xdr:cNvPr id="195" name="直線コネクタ 194"/>
        <xdr:cNvCxnSpPr/>
      </xdr:nvCxnSpPr>
      <xdr:spPr>
        <a:xfrm>
          <a:off x="3225800" y="14050536"/>
          <a:ext cx="889000" cy="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163086</xdr:rowOff>
    </xdr:from>
    <xdr:to>
      <xdr:col>4</xdr:col>
      <xdr:colOff>482600</xdr:colOff>
      <xdr:row>81</xdr:row>
      <xdr:rowOff>169258</xdr:rowOff>
    </xdr:to>
    <xdr:cxnSp macro="">
      <xdr:nvCxnSpPr>
        <xdr:cNvPr id="198" name="直線コネクタ 197"/>
        <xdr:cNvCxnSpPr/>
      </xdr:nvCxnSpPr>
      <xdr:spPr>
        <a:xfrm flipV="1">
          <a:off x="2336800" y="1405053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169258</xdr:rowOff>
    </xdr:from>
    <xdr:to>
      <xdr:col>3</xdr:col>
      <xdr:colOff>279400</xdr:colOff>
      <xdr:row>82</xdr:row>
      <xdr:rowOff>11311</xdr:rowOff>
    </xdr:to>
    <xdr:cxnSp macro="">
      <xdr:nvCxnSpPr>
        <xdr:cNvPr id="201" name="直線コネクタ 200"/>
        <xdr:cNvCxnSpPr/>
      </xdr:nvCxnSpPr>
      <xdr:spPr>
        <a:xfrm flipV="1">
          <a:off x="1447800" y="1405670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154889</xdr:rowOff>
    </xdr:from>
    <xdr:ext cx="762000" cy="259045"/>
    <xdr:sp macro="" textlink="">
      <xdr:nvSpPr>
        <xdr:cNvPr id="205" name="テキスト ボックス 204"/>
        <xdr:cNvSpPr txBox="1"/>
      </xdr:nvSpPr>
      <xdr:spPr>
        <a:xfrm>
          <a:off x="1066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142255</xdr:rowOff>
    </xdr:from>
    <xdr:to>
      <xdr:col>7</xdr:col>
      <xdr:colOff>203200</xdr:colOff>
      <xdr:row>82</xdr:row>
      <xdr:rowOff>72405</xdr:rowOff>
    </xdr:to>
    <xdr:sp macro="" textlink="">
      <xdr:nvSpPr>
        <xdr:cNvPr id="211" name="円/楕円 210"/>
        <xdr:cNvSpPr/>
      </xdr:nvSpPr>
      <xdr:spPr>
        <a:xfrm>
          <a:off x="4902200" y="140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158782</xdr:rowOff>
    </xdr:from>
    <xdr:ext cx="762000" cy="259045"/>
    <xdr:sp macro="" textlink="">
      <xdr:nvSpPr>
        <xdr:cNvPr id="212" name="人件費・物件費等の状況該当値テキスト"/>
        <xdr:cNvSpPr txBox="1"/>
      </xdr:nvSpPr>
      <xdr:spPr>
        <a:xfrm>
          <a:off x="5041900" y="138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125209</xdr:rowOff>
    </xdr:from>
    <xdr:to>
      <xdr:col>6</xdr:col>
      <xdr:colOff>50800</xdr:colOff>
      <xdr:row>82</xdr:row>
      <xdr:rowOff>55359</xdr:rowOff>
    </xdr:to>
    <xdr:sp macro="" textlink="">
      <xdr:nvSpPr>
        <xdr:cNvPr id="213" name="円/楕円 212"/>
        <xdr:cNvSpPr/>
      </xdr:nvSpPr>
      <xdr:spPr>
        <a:xfrm>
          <a:off x="4064000" y="140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65536</xdr:rowOff>
    </xdr:from>
    <xdr:ext cx="736600" cy="259045"/>
    <xdr:sp macro="" textlink="">
      <xdr:nvSpPr>
        <xdr:cNvPr id="214" name="テキスト ボックス 213"/>
        <xdr:cNvSpPr txBox="1"/>
      </xdr:nvSpPr>
      <xdr:spPr>
        <a:xfrm>
          <a:off x="3733800" y="1378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112286</xdr:rowOff>
    </xdr:from>
    <xdr:to>
      <xdr:col>4</xdr:col>
      <xdr:colOff>533400</xdr:colOff>
      <xdr:row>82</xdr:row>
      <xdr:rowOff>42436</xdr:rowOff>
    </xdr:to>
    <xdr:sp macro="" textlink="">
      <xdr:nvSpPr>
        <xdr:cNvPr id="215" name="円/楕円 214"/>
        <xdr:cNvSpPr/>
      </xdr:nvSpPr>
      <xdr:spPr>
        <a:xfrm>
          <a:off x="3175000" y="139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52613</xdr:rowOff>
    </xdr:from>
    <xdr:ext cx="762000" cy="259045"/>
    <xdr:sp macro="" textlink="">
      <xdr:nvSpPr>
        <xdr:cNvPr id="216" name="テキスト ボックス 215"/>
        <xdr:cNvSpPr txBox="1"/>
      </xdr:nvSpPr>
      <xdr:spPr>
        <a:xfrm>
          <a:off x="2844800" y="1376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118458</xdr:rowOff>
    </xdr:from>
    <xdr:to>
      <xdr:col>3</xdr:col>
      <xdr:colOff>330200</xdr:colOff>
      <xdr:row>82</xdr:row>
      <xdr:rowOff>48608</xdr:rowOff>
    </xdr:to>
    <xdr:sp macro="" textlink="">
      <xdr:nvSpPr>
        <xdr:cNvPr id="217" name="円/楕円 216"/>
        <xdr:cNvSpPr/>
      </xdr:nvSpPr>
      <xdr:spPr>
        <a:xfrm>
          <a:off x="2286000" y="140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58785</xdr:rowOff>
    </xdr:from>
    <xdr:ext cx="762000" cy="259045"/>
    <xdr:sp macro="" textlink="">
      <xdr:nvSpPr>
        <xdr:cNvPr id="218" name="テキスト ボックス 217"/>
        <xdr:cNvSpPr txBox="1"/>
      </xdr:nvSpPr>
      <xdr:spPr>
        <a:xfrm>
          <a:off x="1955800" y="1377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131961</xdr:rowOff>
    </xdr:from>
    <xdr:to>
      <xdr:col>2</xdr:col>
      <xdr:colOff>127000</xdr:colOff>
      <xdr:row>82</xdr:row>
      <xdr:rowOff>62111</xdr:rowOff>
    </xdr:to>
    <xdr:sp macro="" textlink="">
      <xdr:nvSpPr>
        <xdr:cNvPr id="219" name="円/楕円 218"/>
        <xdr:cNvSpPr/>
      </xdr:nvSpPr>
      <xdr:spPr>
        <a:xfrm>
          <a:off x="1397000" y="14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72288</xdr:rowOff>
    </xdr:from>
    <xdr:ext cx="762000" cy="259045"/>
    <xdr:sp macro="" textlink="">
      <xdr:nvSpPr>
        <xdr:cNvPr id="220" name="テキスト ボックス 219"/>
        <xdr:cNvSpPr txBox="1"/>
      </xdr:nvSpPr>
      <xdr:spPr>
        <a:xfrm>
          <a:off x="1066800" y="137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類似団体中位に位置し、第６次総合計画による行政組織の見直しにより給与の適正化に努める。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85</xdr:row>
      <xdr:rowOff>168487</xdr:rowOff>
    </xdr:to>
    <xdr:cxnSp macro="">
      <xdr:nvCxnSpPr>
        <xdr:cNvPr id="254" name="直線コネクタ 253"/>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88</xdr:row>
      <xdr:rowOff>160866</xdr:rowOff>
    </xdr:to>
    <xdr:cxnSp macro="">
      <xdr:nvCxnSpPr>
        <xdr:cNvPr id="257" name="直線コネクタ 256"/>
        <xdr:cNvCxnSpPr/>
      </xdr:nvCxnSpPr>
      <xdr:spPr>
        <a:xfrm flipV="1">
          <a:off x="15290800" y="1474173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88</xdr:row>
      <xdr:rowOff>160866</xdr:rowOff>
    </xdr:to>
    <xdr:cxnSp macro="">
      <xdr:nvCxnSpPr>
        <xdr:cNvPr id="260" name="直線コネクタ 259"/>
        <xdr:cNvCxnSpPr/>
      </xdr:nvCxnSpPr>
      <xdr:spPr>
        <a:xfrm>
          <a:off x="14401800" y="152404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152823</xdr:rowOff>
    </xdr:to>
    <xdr:cxnSp macro="">
      <xdr:nvCxnSpPr>
        <xdr:cNvPr id="263" name="直線コネクタ 262"/>
        <xdr:cNvCxnSpPr/>
      </xdr:nvCxnSpPr>
      <xdr:spPr>
        <a:xfrm>
          <a:off x="13512800" y="14556739"/>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7" name="テキスト ボックス 266"/>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4"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6" name="テキスト ボックス 275"/>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7" name="円/楕円 276"/>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8" name="テキスト ボックス 277"/>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1" name="円/楕円 280"/>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82" name="テキスト ボックス 281"/>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これまでの新規採用職員の抑制により類似団体上位となっている。職員数は第６次総合計画に基づく行政組織の見直しによる定員適正管理を行った。</a:t>
          </a:r>
          <a:endParaRPr kumimoji="1" lang="en-US" altLang="ja-JP" sz="1300">
            <a:latin typeface="ＭＳ Ｐゴシック"/>
          </a:endParaRPr>
        </a:p>
        <a:p>
          <a:r>
            <a:rPr kumimoji="1" lang="ja-JP" altLang="en-US" sz="1300">
              <a:latin typeface="ＭＳ Ｐゴシック"/>
            </a:rPr>
            <a:t>　今度も同計画に基づき、効果的・効率的な事務事業の実現と必要に応じた機構改革を行っていき、住民サービスの向上に努めながら、職員の削減に努める。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165836</xdr:rowOff>
    </xdr:from>
    <xdr:to>
      <xdr:col>24</xdr:col>
      <xdr:colOff>558800</xdr:colOff>
      <xdr:row>60</xdr:row>
      <xdr:rowOff>165836</xdr:rowOff>
    </xdr:to>
    <xdr:cxnSp macro="">
      <xdr:nvCxnSpPr>
        <xdr:cNvPr id="314" name="直線コネクタ 313"/>
        <xdr:cNvCxnSpPr/>
      </xdr:nvCxnSpPr>
      <xdr:spPr>
        <a:xfrm>
          <a:off x="16179800" y="10452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165836</xdr:rowOff>
    </xdr:from>
    <xdr:to>
      <xdr:col>23</xdr:col>
      <xdr:colOff>406400</xdr:colOff>
      <xdr:row>61</xdr:row>
      <xdr:rowOff>2591</xdr:rowOff>
    </xdr:to>
    <xdr:cxnSp macro="">
      <xdr:nvCxnSpPr>
        <xdr:cNvPr id="317" name="直線コネクタ 316"/>
        <xdr:cNvCxnSpPr/>
      </xdr:nvCxnSpPr>
      <xdr:spPr>
        <a:xfrm flipV="1">
          <a:off x="15290800" y="1045283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2591</xdr:rowOff>
    </xdr:from>
    <xdr:to>
      <xdr:col>22</xdr:col>
      <xdr:colOff>203200</xdr:colOff>
      <xdr:row>61</xdr:row>
      <xdr:rowOff>32029</xdr:rowOff>
    </xdr:to>
    <xdr:cxnSp macro="">
      <xdr:nvCxnSpPr>
        <xdr:cNvPr id="320" name="直線コネクタ 319"/>
        <xdr:cNvCxnSpPr/>
      </xdr:nvCxnSpPr>
      <xdr:spPr>
        <a:xfrm flipV="1">
          <a:off x="14401800" y="10461041"/>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32029</xdr:rowOff>
    </xdr:from>
    <xdr:to>
      <xdr:col>21</xdr:col>
      <xdr:colOff>0</xdr:colOff>
      <xdr:row>61</xdr:row>
      <xdr:rowOff>45059</xdr:rowOff>
    </xdr:to>
    <xdr:cxnSp macro="">
      <xdr:nvCxnSpPr>
        <xdr:cNvPr id="323" name="直線コネクタ 322"/>
        <xdr:cNvCxnSpPr/>
      </xdr:nvCxnSpPr>
      <xdr:spPr>
        <a:xfrm flipV="1">
          <a:off x="13512800" y="1049047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168953</xdr:rowOff>
    </xdr:from>
    <xdr:ext cx="762000" cy="259045"/>
    <xdr:sp macro="" textlink="">
      <xdr:nvSpPr>
        <xdr:cNvPr id="327" name="テキスト ボックス 326"/>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115036</xdr:rowOff>
    </xdr:from>
    <xdr:to>
      <xdr:col>24</xdr:col>
      <xdr:colOff>609600</xdr:colOff>
      <xdr:row>61</xdr:row>
      <xdr:rowOff>45186</xdr:rowOff>
    </xdr:to>
    <xdr:sp macro="" textlink="">
      <xdr:nvSpPr>
        <xdr:cNvPr id="333" name="円/楕円 332"/>
        <xdr:cNvSpPr/>
      </xdr:nvSpPr>
      <xdr:spPr>
        <a:xfrm>
          <a:off x="169672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36313</xdr:rowOff>
    </xdr:from>
    <xdr:ext cx="762000" cy="259045"/>
    <xdr:sp macro="" textlink="">
      <xdr:nvSpPr>
        <xdr:cNvPr id="334" name="定員管理の状況該当値テキスト"/>
        <xdr:cNvSpPr txBox="1"/>
      </xdr:nvSpPr>
      <xdr:spPr>
        <a:xfrm>
          <a:off x="17106900" y="1032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115036</xdr:rowOff>
    </xdr:from>
    <xdr:to>
      <xdr:col>23</xdr:col>
      <xdr:colOff>457200</xdr:colOff>
      <xdr:row>61</xdr:row>
      <xdr:rowOff>45186</xdr:rowOff>
    </xdr:to>
    <xdr:sp macro="" textlink="">
      <xdr:nvSpPr>
        <xdr:cNvPr id="335" name="円/楕円 334"/>
        <xdr:cNvSpPr/>
      </xdr:nvSpPr>
      <xdr:spPr>
        <a:xfrm>
          <a:off x="16129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55363</xdr:rowOff>
    </xdr:from>
    <xdr:ext cx="736600" cy="259045"/>
    <xdr:sp macro="" textlink="">
      <xdr:nvSpPr>
        <xdr:cNvPr id="336" name="テキスト ボックス 335"/>
        <xdr:cNvSpPr txBox="1"/>
      </xdr:nvSpPr>
      <xdr:spPr>
        <a:xfrm>
          <a:off x="15798800" y="1017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123241</xdr:rowOff>
    </xdr:from>
    <xdr:to>
      <xdr:col>22</xdr:col>
      <xdr:colOff>254000</xdr:colOff>
      <xdr:row>61</xdr:row>
      <xdr:rowOff>53391</xdr:rowOff>
    </xdr:to>
    <xdr:sp macro="" textlink="">
      <xdr:nvSpPr>
        <xdr:cNvPr id="337" name="円/楕円 336"/>
        <xdr:cNvSpPr/>
      </xdr:nvSpPr>
      <xdr:spPr>
        <a:xfrm>
          <a:off x="15240000" y="104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63568</xdr:rowOff>
    </xdr:from>
    <xdr:ext cx="762000" cy="259045"/>
    <xdr:sp macro="" textlink="">
      <xdr:nvSpPr>
        <xdr:cNvPr id="338" name="テキスト ボックス 337"/>
        <xdr:cNvSpPr txBox="1"/>
      </xdr:nvSpPr>
      <xdr:spPr>
        <a:xfrm>
          <a:off x="14909800" y="101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152679</xdr:rowOff>
    </xdr:from>
    <xdr:to>
      <xdr:col>21</xdr:col>
      <xdr:colOff>50800</xdr:colOff>
      <xdr:row>61</xdr:row>
      <xdr:rowOff>82829</xdr:rowOff>
    </xdr:to>
    <xdr:sp macro="" textlink="">
      <xdr:nvSpPr>
        <xdr:cNvPr id="339" name="円/楕円 338"/>
        <xdr:cNvSpPr/>
      </xdr:nvSpPr>
      <xdr:spPr>
        <a:xfrm>
          <a:off x="14351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93006</xdr:rowOff>
    </xdr:from>
    <xdr:ext cx="762000" cy="259045"/>
    <xdr:sp macro="" textlink="">
      <xdr:nvSpPr>
        <xdr:cNvPr id="340" name="テキスト ボックス 339"/>
        <xdr:cNvSpPr txBox="1"/>
      </xdr:nvSpPr>
      <xdr:spPr>
        <a:xfrm>
          <a:off x="14020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165709</xdr:rowOff>
    </xdr:from>
    <xdr:to>
      <xdr:col>19</xdr:col>
      <xdr:colOff>533400</xdr:colOff>
      <xdr:row>61</xdr:row>
      <xdr:rowOff>95859</xdr:rowOff>
    </xdr:to>
    <xdr:sp macro="" textlink="">
      <xdr:nvSpPr>
        <xdr:cNvPr id="341" name="円/楕円 340"/>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106036</xdr:rowOff>
    </xdr:from>
    <xdr:ext cx="762000" cy="259045"/>
    <xdr:sp macro="" textlink="">
      <xdr:nvSpPr>
        <xdr:cNvPr id="342" name="テキスト ボックス 341"/>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これまでの起債抑制により、類似団体中位に位置している。今後も適正な事業計画により、交付税充当のない起債については、抑制するなど起債に頼らない財政運営に努める。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41</xdr:row>
      <xdr:rowOff>127907</xdr:rowOff>
    </xdr:to>
    <xdr:cxnSp macro="">
      <xdr:nvCxnSpPr>
        <xdr:cNvPr id="377" name="直線コネクタ 376"/>
        <xdr:cNvCxnSpPr/>
      </xdr:nvCxnSpPr>
      <xdr:spPr>
        <a:xfrm>
          <a:off x="16179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65859</xdr:rowOff>
    </xdr:from>
    <xdr:to>
      <xdr:col>23</xdr:col>
      <xdr:colOff>406400</xdr:colOff>
      <xdr:row>41</xdr:row>
      <xdr:rowOff>93435</xdr:rowOff>
    </xdr:to>
    <xdr:cxnSp macro="">
      <xdr:nvCxnSpPr>
        <xdr:cNvPr id="380" name="直線コネクタ 379"/>
        <xdr:cNvCxnSpPr/>
      </xdr:nvCxnSpPr>
      <xdr:spPr>
        <a:xfrm>
          <a:off x="15290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65859</xdr:rowOff>
    </xdr:from>
    <xdr:to>
      <xdr:col>22</xdr:col>
      <xdr:colOff>203200</xdr:colOff>
      <xdr:row>41</xdr:row>
      <xdr:rowOff>93435</xdr:rowOff>
    </xdr:to>
    <xdr:cxnSp macro="">
      <xdr:nvCxnSpPr>
        <xdr:cNvPr id="383" name="直線コネクタ 382"/>
        <xdr:cNvCxnSpPr/>
      </xdr:nvCxnSpPr>
      <xdr:spPr>
        <a:xfrm flipV="1">
          <a:off x="14401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17599</xdr:rowOff>
    </xdr:from>
    <xdr:to>
      <xdr:col>21</xdr:col>
      <xdr:colOff>0</xdr:colOff>
      <xdr:row>41</xdr:row>
      <xdr:rowOff>93435</xdr:rowOff>
    </xdr:to>
    <xdr:cxnSp macro="">
      <xdr:nvCxnSpPr>
        <xdr:cNvPr id="386" name="直線コネクタ 385"/>
        <xdr:cNvCxnSpPr/>
      </xdr:nvCxnSpPr>
      <xdr:spPr>
        <a:xfrm>
          <a:off x="13512800" y="70470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9" name="フローチャート : 判断 388"/>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390" name="テキスト ボックス 389"/>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96" name="円/楕円 395"/>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49184</xdr:rowOff>
    </xdr:from>
    <xdr:ext cx="762000" cy="259045"/>
    <xdr:sp macro="" textlink="">
      <xdr:nvSpPr>
        <xdr:cNvPr id="397"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398" name="円/楕円 397"/>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399" name="テキスト ボックス 398"/>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15059</xdr:rowOff>
    </xdr:from>
    <xdr:to>
      <xdr:col>22</xdr:col>
      <xdr:colOff>254000</xdr:colOff>
      <xdr:row>41</xdr:row>
      <xdr:rowOff>116659</xdr:rowOff>
    </xdr:to>
    <xdr:sp macro="" textlink="">
      <xdr:nvSpPr>
        <xdr:cNvPr id="400" name="円/楕円 399"/>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126836</xdr:rowOff>
    </xdr:from>
    <xdr:ext cx="762000" cy="259045"/>
    <xdr:sp macro="" textlink="">
      <xdr:nvSpPr>
        <xdr:cNvPr id="401" name="テキスト ボックス 400"/>
        <xdr:cNvSpPr txBox="1"/>
      </xdr:nvSpPr>
      <xdr:spPr>
        <a:xfrm>
          <a:off x="14909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02" name="円/楕円 401"/>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403" name="テキスト ボックス 402"/>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138249</xdr:rowOff>
    </xdr:from>
    <xdr:to>
      <xdr:col>19</xdr:col>
      <xdr:colOff>533400</xdr:colOff>
      <xdr:row>41</xdr:row>
      <xdr:rowOff>68399</xdr:rowOff>
    </xdr:to>
    <xdr:sp macro="" textlink="">
      <xdr:nvSpPr>
        <xdr:cNvPr id="404" name="円/楕円 403"/>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78576</xdr:rowOff>
    </xdr:from>
    <xdr:ext cx="762000" cy="259045"/>
    <xdr:sp macro="" textlink="">
      <xdr:nvSpPr>
        <xdr:cNvPr id="405" name="テキスト ボックス 404"/>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類似団体の上位に位置し、基金積み立てによる充当可能額の増額と起債借入の抑制を図ったものであり、今後も引き続き財政の健全化に努める。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109188</xdr:rowOff>
    </xdr:from>
    <xdr:to>
      <xdr:col>21</xdr:col>
      <xdr:colOff>0</xdr:colOff>
      <xdr:row>15</xdr:row>
      <xdr:rowOff>138144</xdr:rowOff>
    </xdr:to>
    <xdr:cxnSp macro="">
      <xdr:nvCxnSpPr>
        <xdr:cNvPr id="435" name="直線コネクタ 434"/>
        <xdr:cNvCxnSpPr/>
      </xdr:nvCxnSpPr>
      <xdr:spPr>
        <a:xfrm>
          <a:off x="13512800" y="26809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6"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8" name="フローチャート : 判断 437"/>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9" name="テキスト ボックス 438"/>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40" name="フローチャート : 判断 439"/>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1" name="テキスト ボックス 440"/>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2" name="フローチャート : 判断 441"/>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3" name="テキスト ボックス 442"/>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4" name="フローチャート : 判断 443"/>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17829</xdr:rowOff>
    </xdr:from>
    <xdr:ext cx="762000" cy="259045"/>
    <xdr:sp macro="" textlink="">
      <xdr:nvSpPr>
        <xdr:cNvPr id="445" name="テキスト ボックス 444"/>
        <xdr:cNvSpPr txBox="1"/>
      </xdr:nvSpPr>
      <xdr:spPr>
        <a:xfrm>
          <a:off x="13131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15</xdr:row>
      <xdr:rowOff>87344</xdr:rowOff>
    </xdr:from>
    <xdr:to>
      <xdr:col>21</xdr:col>
      <xdr:colOff>50800</xdr:colOff>
      <xdr:row>16</xdr:row>
      <xdr:rowOff>17494</xdr:rowOff>
    </xdr:to>
    <xdr:sp macro="" textlink="">
      <xdr:nvSpPr>
        <xdr:cNvPr id="451" name="円/楕円 450"/>
        <xdr:cNvSpPr/>
      </xdr:nvSpPr>
      <xdr:spPr>
        <a:xfrm>
          <a:off x="143510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27671</xdr:rowOff>
    </xdr:from>
    <xdr:ext cx="762000" cy="259045"/>
    <xdr:sp macro="" textlink="">
      <xdr:nvSpPr>
        <xdr:cNvPr id="452" name="テキスト ボックス 451"/>
        <xdr:cNvSpPr txBox="1"/>
      </xdr:nvSpPr>
      <xdr:spPr>
        <a:xfrm>
          <a:off x="14020800" y="2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58388</xdr:rowOff>
    </xdr:from>
    <xdr:to>
      <xdr:col>19</xdr:col>
      <xdr:colOff>533400</xdr:colOff>
      <xdr:row>15</xdr:row>
      <xdr:rowOff>159988</xdr:rowOff>
    </xdr:to>
    <xdr:sp macro="" textlink="">
      <xdr:nvSpPr>
        <xdr:cNvPr id="453" name="円/楕円 452"/>
        <xdr:cNvSpPr/>
      </xdr:nvSpPr>
      <xdr:spPr>
        <a:xfrm>
          <a:off x="134620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170165</xdr:rowOff>
    </xdr:from>
    <xdr:ext cx="762000" cy="259045"/>
    <xdr:sp macro="" textlink="">
      <xdr:nvSpPr>
        <xdr:cNvPr id="454" name="テキスト ボックス 453"/>
        <xdr:cNvSpPr txBox="1"/>
      </xdr:nvSpPr>
      <xdr:spPr>
        <a:xfrm>
          <a:off x="13131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11,385
11,257
19.64
4,729,422
4,544,297
111,254
2,966,903
4,784,262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指数は改善傾向にあり、類似団体中位に位置する。</a:t>
          </a:r>
          <a:endParaRPr kumimoji="1" lang="en-US" altLang="ja-JP" sz="1300">
            <a:latin typeface="ＭＳ Ｐゴシック"/>
          </a:endParaRPr>
        </a:p>
        <a:p>
          <a:r>
            <a:rPr kumimoji="1" lang="ja-JP" altLang="en-US" sz="1300">
              <a:latin typeface="ＭＳ Ｐゴシック"/>
            </a:rPr>
            <a:t>　待機児童ゼロを運営する認定こども園を直営で運営するなど、他団体との行政サービス提供の差異もあるため、今後事業委託を検討しながら、人件費の抑制に努める。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33274</xdr:rowOff>
    </xdr:to>
    <xdr:cxnSp macro="">
      <xdr:nvCxnSpPr>
        <xdr:cNvPr id="62" name="直線コネクタ 61"/>
        <xdr:cNvCxnSpPr/>
      </xdr:nvCxnSpPr>
      <xdr:spPr>
        <a:xfrm>
          <a:off x="3987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78994</xdr:rowOff>
    </xdr:to>
    <xdr:cxnSp macro="">
      <xdr:nvCxnSpPr>
        <xdr:cNvPr id="65" name="直線コネクタ 64"/>
        <xdr:cNvCxnSpPr/>
      </xdr:nvCxnSpPr>
      <xdr:spPr>
        <a:xfrm flipV="1">
          <a:off x="3098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143002</xdr:rowOff>
    </xdr:to>
    <xdr:cxnSp macro="">
      <xdr:nvCxnSpPr>
        <xdr:cNvPr id="68" name="直線コネクタ 67"/>
        <xdr:cNvCxnSpPr/>
      </xdr:nvCxnSpPr>
      <xdr:spPr>
        <a:xfrm flipV="1">
          <a:off x="2209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37</xdr:row>
      <xdr:rowOff>143002</xdr:rowOff>
    </xdr:to>
    <xdr:cxnSp macro="">
      <xdr:nvCxnSpPr>
        <xdr:cNvPr id="71" name="直線コネクタ 70"/>
        <xdr:cNvCxnSpPr/>
      </xdr:nvCxnSpPr>
      <xdr:spPr>
        <a:xfrm>
          <a:off x="1320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1" name="円/楕円 80"/>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2"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3" name="円/楕円 82"/>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4" name="テキスト ボックス 83"/>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5" name="円/楕円 84"/>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6" name="テキスト ボックス 85"/>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7" name="円/楕円 86"/>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88" name="テキスト ボックス 87"/>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89" name="円/楕円 88"/>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90" name="テキスト ボックス 89"/>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下位に位置する。消耗品費、光熱費については費用を抑制し、削減を行っている。業務委託についても入札などにより支出を抑制しているが、正規職員の削減に伴い、アウトソーシングなどで補っていることから、全体としての削減が難しい。</a:t>
          </a:r>
          <a:endParaRPr kumimoji="1" lang="en-US" altLang="ja-JP" sz="1300">
            <a:latin typeface="ＭＳ Ｐゴシック"/>
          </a:endParaRPr>
        </a:p>
        <a:p>
          <a:r>
            <a:rPr kumimoji="1" lang="ja-JP" altLang="en-US" sz="1300">
              <a:latin typeface="ＭＳ Ｐゴシック"/>
            </a:rPr>
            <a:t>　今後予算編成時におけるシーリングや執行方針の提示など物件費の抑制に努める。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19</xdr:row>
      <xdr:rowOff>146050</xdr:rowOff>
    </xdr:to>
    <xdr:cxnSp macro="">
      <xdr:nvCxnSpPr>
        <xdr:cNvPr id="123" name="直線コネクタ 122"/>
        <xdr:cNvCxnSpPr/>
      </xdr:nvCxnSpPr>
      <xdr:spPr>
        <a:xfrm>
          <a:off x="15671800" y="3395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138430</xdr:rowOff>
    </xdr:to>
    <xdr:cxnSp macro="">
      <xdr:nvCxnSpPr>
        <xdr:cNvPr id="126" name="直線コネクタ 125"/>
        <xdr:cNvCxnSpPr/>
      </xdr:nvCxnSpPr>
      <xdr:spPr>
        <a:xfrm>
          <a:off x="14782800" y="3266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19</xdr:row>
      <xdr:rowOff>8890</xdr:rowOff>
    </xdr:to>
    <xdr:cxnSp macro="">
      <xdr:nvCxnSpPr>
        <xdr:cNvPr id="129" name="直線コネクタ 128"/>
        <xdr:cNvCxnSpPr/>
      </xdr:nvCxnSpPr>
      <xdr:spPr>
        <a:xfrm>
          <a:off x="13893800" y="3136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149860</xdr:rowOff>
    </xdr:to>
    <xdr:cxnSp macro="">
      <xdr:nvCxnSpPr>
        <xdr:cNvPr id="132" name="直線コネクタ 131"/>
        <xdr:cNvCxnSpPr/>
      </xdr:nvCxnSpPr>
      <xdr:spPr>
        <a:xfrm flipV="1">
          <a:off x="13004800" y="3136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6" name="テキスト ボックス 135"/>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95250</xdr:rowOff>
    </xdr:from>
    <xdr:to>
      <xdr:col>24</xdr:col>
      <xdr:colOff>82550</xdr:colOff>
      <xdr:row>20</xdr:row>
      <xdr:rowOff>25400</xdr:rowOff>
    </xdr:to>
    <xdr:sp macro="" textlink="">
      <xdr:nvSpPr>
        <xdr:cNvPr id="142" name="円/楕円 141"/>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67327</xdr:rowOff>
    </xdr:from>
    <xdr:ext cx="762000" cy="259045"/>
    <xdr:sp macro="" textlink="">
      <xdr:nvSpPr>
        <xdr:cNvPr id="143" name="物件費該当値テキスト"/>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87630</xdr:rowOff>
    </xdr:from>
    <xdr:to>
      <xdr:col>22</xdr:col>
      <xdr:colOff>615950</xdr:colOff>
      <xdr:row>20</xdr:row>
      <xdr:rowOff>17780</xdr:rowOff>
    </xdr:to>
    <xdr:sp macro="" textlink="">
      <xdr:nvSpPr>
        <xdr:cNvPr id="144" name="円/楕円 143"/>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2557</xdr:rowOff>
    </xdr:from>
    <xdr:ext cx="736600" cy="259045"/>
    <xdr:sp macro="" textlink="">
      <xdr:nvSpPr>
        <xdr:cNvPr id="145" name="テキスト ボックス 144"/>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46" name="円/楕円 145"/>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47" name="テキスト ボックス 146"/>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48" name="円/楕円 147"/>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49" name="テキスト ボックス 148"/>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50" name="円/楕円 149"/>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51" name="テキスト ボックス 150"/>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類似団体上位に位置している。</a:t>
          </a:r>
          <a:endParaRPr kumimoji="1" lang="en-US" altLang="ja-JP" sz="1300">
            <a:latin typeface="ＭＳ Ｐゴシック"/>
          </a:endParaRPr>
        </a:p>
        <a:p>
          <a:r>
            <a:rPr kumimoji="1" lang="ja-JP" altLang="en-US" sz="1300">
              <a:latin typeface="ＭＳ Ｐゴシック"/>
            </a:rPr>
            <a:t>　福祉医療費の上乗せや出産祝金など住民サービスが平準化して行えるよう適量適正な事業運営に努める。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88900</xdr:rowOff>
    </xdr:to>
    <xdr:cxnSp macro="">
      <xdr:nvCxnSpPr>
        <xdr:cNvPr id="184" name="直線コネクタ 183"/>
        <xdr:cNvCxnSpPr/>
      </xdr:nvCxnSpPr>
      <xdr:spPr>
        <a:xfrm>
          <a:off x="3987800" y="9480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56</xdr:row>
      <xdr:rowOff>12700</xdr:rowOff>
    </xdr:to>
    <xdr:cxnSp macro="">
      <xdr:nvCxnSpPr>
        <xdr:cNvPr id="187" name="直線コネクタ 186"/>
        <xdr:cNvCxnSpPr/>
      </xdr:nvCxnSpPr>
      <xdr:spPr>
        <a:xfrm flipV="1">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12700</xdr:rowOff>
    </xdr:to>
    <xdr:cxnSp macro="">
      <xdr:nvCxnSpPr>
        <xdr:cNvPr id="190" name="直線コネクタ 189"/>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55</xdr:row>
      <xdr:rowOff>165100</xdr:rowOff>
    </xdr:to>
    <xdr:cxnSp macro="">
      <xdr:nvCxnSpPr>
        <xdr:cNvPr id="193" name="直線コネクタ 192"/>
        <xdr:cNvCxnSpPr/>
      </xdr:nvCxnSpPr>
      <xdr:spPr>
        <a:xfrm>
          <a:off x="1320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3" name="円/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5" name="円/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7" name="円/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09" name="円/楕円 208"/>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0" name="テキスト ボックス 209"/>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類似団体下位に位置する、下水道事業について、計画的な管渠敷設工事の実施により面的整備を促進し、処理水量の増加を図っており、料金収入は年々増加しているものの、元利償還金額が増加しているため、指数は悪化している。</a:t>
          </a:r>
          <a:endParaRPr kumimoji="1" lang="en-US" altLang="ja-JP" sz="1300">
            <a:latin typeface="ＭＳ Ｐゴシック"/>
          </a:endParaRPr>
        </a:p>
        <a:p>
          <a:r>
            <a:rPr kumimoji="1" lang="ja-JP" altLang="en-US" sz="1300">
              <a:latin typeface="ＭＳ Ｐゴシック"/>
            </a:rPr>
            <a:t>　医療費の増加や下水道事業の償還が本格的になるなど、特別会計に関する繰出金の増加が見込まれているが、独立採算の原点に立ち返り、指数の悪化にならないよう努める。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168910</xdr:rowOff>
    </xdr:to>
    <xdr:cxnSp macro="">
      <xdr:nvCxnSpPr>
        <xdr:cNvPr id="245" name="直線コネクタ 244"/>
        <xdr:cNvCxnSpPr/>
      </xdr:nvCxnSpPr>
      <xdr:spPr>
        <a:xfrm>
          <a:off x="15671800" y="986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92710</xdr:rowOff>
    </xdr:to>
    <xdr:cxnSp macro="">
      <xdr:nvCxnSpPr>
        <xdr:cNvPr id="248" name="直線コネクタ 247"/>
        <xdr:cNvCxnSpPr/>
      </xdr:nvCxnSpPr>
      <xdr:spPr>
        <a:xfrm>
          <a:off x="14782800" y="9735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134620</xdr:rowOff>
    </xdr:to>
    <xdr:cxnSp macro="">
      <xdr:nvCxnSpPr>
        <xdr:cNvPr id="251" name="直線コネクタ 250"/>
        <xdr:cNvCxnSpPr/>
      </xdr:nvCxnSpPr>
      <xdr:spPr>
        <a:xfrm>
          <a:off x="13893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119380</xdr:rowOff>
    </xdr:to>
    <xdr:cxnSp macro="">
      <xdr:nvCxnSpPr>
        <xdr:cNvPr id="254" name="直線コネクタ 253"/>
        <xdr:cNvCxnSpPr/>
      </xdr:nvCxnSpPr>
      <xdr:spPr>
        <a:xfrm flipV="1">
          <a:off x="13004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8" name="テキスト ボックス 25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4" name="円/楕円 26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6" name="円/楕円 265"/>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7" name="テキスト ボックス 266"/>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68" name="円/楕円 26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69" name="テキスト ボックス 268"/>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1" name="テキスト ボックス 27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2" name="円/楕円 271"/>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3" name="テキスト ボックス 272"/>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類似団体上位に位置する。住宅用太陽光発電補助金、元気な華の里づくり支援事業助成金など町主要事業に関わっている。</a:t>
          </a:r>
          <a:endParaRPr kumimoji="1" lang="en-US" altLang="ja-JP" sz="1300">
            <a:latin typeface="ＭＳ Ｐゴシック"/>
          </a:endParaRPr>
        </a:p>
        <a:p>
          <a:r>
            <a:rPr kumimoji="1" lang="ja-JP" altLang="en-US" sz="1300">
              <a:latin typeface="ＭＳ Ｐゴシック"/>
            </a:rPr>
            <a:t>　住民サービスの平準化を図るため、適量適正な事業運営に努める。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81280</xdr:rowOff>
    </xdr:to>
    <xdr:cxnSp macro="">
      <xdr:nvCxnSpPr>
        <xdr:cNvPr id="303" name="直線コネクタ 302"/>
        <xdr:cNvCxnSpPr/>
      </xdr:nvCxnSpPr>
      <xdr:spPr>
        <a:xfrm flipV="1">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104140</xdr:rowOff>
    </xdr:to>
    <xdr:cxnSp macro="">
      <xdr:nvCxnSpPr>
        <xdr:cNvPr id="306" name="直線コネクタ 305"/>
        <xdr:cNvCxnSpPr/>
      </xdr:nvCxnSpPr>
      <xdr:spPr>
        <a:xfrm flipV="1">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9" name="直線コネクタ 308"/>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2" name="直線コネクタ 311"/>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6" name="テキスト ボックス 31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2" name="円/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4" name="円/楕円 323"/>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5" name="テキスト ボックス 324"/>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7" name="テキスト ボックス 326"/>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8" name="円/楕円 327"/>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9" name="テキスト ボックス 32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0" name="円/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1" name="テキスト ボックス 330"/>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指数は安定しており、類似団体上位に位置する。</a:t>
          </a:r>
          <a:endParaRPr kumimoji="1" lang="en-US" altLang="ja-JP" sz="1300">
            <a:latin typeface="ＭＳ Ｐゴシック"/>
          </a:endParaRPr>
        </a:p>
        <a:p>
          <a:r>
            <a:rPr kumimoji="1" lang="ja-JP" altLang="en-US" sz="1300">
              <a:latin typeface="ＭＳ Ｐゴシック"/>
            </a:rPr>
            <a:t>　駅周辺地域整備事業の元金返済もはじまり、公債費の増が見込めるため、総事業量の適正化により、地方債の発行抑制や借り換えを図り、健全財政の堅持に努める。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5842</xdr:rowOff>
    </xdr:to>
    <xdr:cxnSp macro="">
      <xdr:nvCxnSpPr>
        <xdr:cNvPr id="361" name="直線コネクタ 360"/>
        <xdr:cNvCxnSpPr/>
      </xdr:nvCxnSpPr>
      <xdr:spPr>
        <a:xfrm>
          <a:off x="3987800" y="131389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108713</xdr:rowOff>
    </xdr:to>
    <xdr:cxnSp macro="">
      <xdr:nvCxnSpPr>
        <xdr:cNvPr id="364" name="直線コネクタ 363"/>
        <xdr:cNvCxnSpPr/>
      </xdr:nvCxnSpPr>
      <xdr:spPr>
        <a:xfrm>
          <a:off x="3098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30987</xdr:rowOff>
    </xdr:to>
    <xdr:cxnSp macro="">
      <xdr:nvCxnSpPr>
        <xdr:cNvPr id="367" name="直線コネクタ 366"/>
        <xdr:cNvCxnSpPr/>
      </xdr:nvCxnSpPr>
      <xdr:spPr>
        <a:xfrm>
          <a:off x="2209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161289</xdr:rowOff>
    </xdr:to>
    <xdr:cxnSp macro="">
      <xdr:nvCxnSpPr>
        <xdr:cNvPr id="370" name="直線コネクタ 369"/>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0" name="円/楕円 379"/>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1"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3" name="テキスト ボックス 38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4" name="円/楕円 383"/>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5" name="テキスト ボックス 384"/>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6" name="円/楕円 385"/>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7" name="テキスト ボックス 386"/>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8" name="円/楕円 387"/>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9" name="テキスト ボックス 38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指数は類似団体下位に位置する。行政サービスの際による影響となっているが、今後も第６次総合計画により、住民サービスの向上を図りながら、健全財政堅持に努める。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146050</xdr:rowOff>
    </xdr:to>
    <xdr:cxnSp macro="">
      <xdr:nvCxnSpPr>
        <xdr:cNvPr id="422" name="直線コネクタ 421"/>
        <xdr:cNvCxnSpPr/>
      </xdr:nvCxnSpPr>
      <xdr:spPr>
        <a:xfrm>
          <a:off x="15671800" y="1348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107950</xdr:rowOff>
    </xdr:to>
    <xdr:cxnSp macro="">
      <xdr:nvCxnSpPr>
        <xdr:cNvPr id="425" name="直線コネクタ 424"/>
        <xdr:cNvCxnSpPr/>
      </xdr:nvCxnSpPr>
      <xdr:spPr>
        <a:xfrm>
          <a:off x="14782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62230</xdr:rowOff>
    </xdr:to>
    <xdr:cxnSp macro="">
      <xdr:nvCxnSpPr>
        <xdr:cNvPr id="428" name="直線コネクタ 427"/>
        <xdr:cNvCxnSpPr/>
      </xdr:nvCxnSpPr>
      <xdr:spPr>
        <a:xfrm>
          <a:off x="13893800" y="13412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88900</xdr:rowOff>
    </xdr:to>
    <xdr:cxnSp macro="">
      <xdr:nvCxnSpPr>
        <xdr:cNvPr id="431" name="直線コネクタ 430"/>
        <xdr:cNvCxnSpPr/>
      </xdr:nvCxnSpPr>
      <xdr:spPr>
        <a:xfrm flipV="1">
          <a:off x="13004800" y="13412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1" name="円/楕円 44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45" name="円/楕円 44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46" name="テキスト ボックス 44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47" name="円/楕円 446"/>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48" name="テキスト ボックス 447"/>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49" name="円/楕円 448"/>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0" name="テキスト ボックス 449"/>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群馬県明和町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68136</xdr:rowOff>
    </xdr:from>
    <xdr:to>
      <xdr:col>4</xdr:col>
      <xdr:colOff>1117600</xdr:colOff>
      <xdr:row>18</xdr:row>
      <xdr:rowOff>80411</xdr:rowOff>
    </xdr:to>
    <xdr:cxnSp macro="">
      <xdr:nvCxnSpPr>
        <xdr:cNvPr id="50" name="直線コネクタ 49"/>
        <xdr:cNvCxnSpPr/>
      </xdr:nvCxnSpPr>
      <xdr:spPr bwMode="auto">
        <a:xfrm>
          <a:off x="5003800" y="3201861"/>
          <a:ext cx="6477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52438</xdr:rowOff>
    </xdr:from>
    <xdr:to>
      <xdr:col>4</xdr:col>
      <xdr:colOff>469900</xdr:colOff>
      <xdr:row>18</xdr:row>
      <xdr:rowOff>68136</xdr:rowOff>
    </xdr:to>
    <xdr:cxnSp macro="">
      <xdr:nvCxnSpPr>
        <xdr:cNvPr id="53" name="直線コネクタ 52"/>
        <xdr:cNvCxnSpPr/>
      </xdr:nvCxnSpPr>
      <xdr:spPr bwMode="auto">
        <a:xfrm>
          <a:off x="4305300" y="3186163"/>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45657</xdr:rowOff>
    </xdr:from>
    <xdr:to>
      <xdr:col>3</xdr:col>
      <xdr:colOff>904875</xdr:colOff>
      <xdr:row>18</xdr:row>
      <xdr:rowOff>52438</xdr:rowOff>
    </xdr:to>
    <xdr:cxnSp macro="">
      <xdr:nvCxnSpPr>
        <xdr:cNvPr id="56" name="直線コネクタ 55"/>
        <xdr:cNvCxnSpPr/>
      </xdr:nvCxnSpPr>
      <xdr:spPr bwMode="auto">
        <a:xfrm>
          <a:off x="3606800" y="3179382"/>
          <a:ext cx="6985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45657</xdr:rowOff>
    </xdr:from>
    <xdr:to>
      <xdr:col>3</xdr:col>
      <xdr:colOff>206375</xdr:colOff>
      <xdr:row>18</xdr:row>
      <xdr:rowOff>50198</xdr:rowOff>
    </xdr:to>
    <xdr:cxnSp macro="">
      <xdr:nvCxnSpPr>
        <xdr:cNvPr id="59" name="直線コネクタ 58"/>
        <xdr:cNvCxnSpPr/>
      </xdr:nvCxnSpPr>
      <xdr:spPr bwMode="auto">
        <a:xfrm flipV="1">
          <a:off x="2908300" y="3179382"/>
          <a:ext cx="698500" cy="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159341</xdr:rowOff>
    </xdr:from>
    <xdr:ext cx="762000" cy="259045"/>
    <xdr:sp macro="" textlink="">
      <xdr:nvSpPr>
        <xdr:cNvPr id="63" name="テキスト ボックス 62"/>
        <xdr:cNvSpPr txBox="1"/>
      </xdr:nvSpPr>
      <xdr:spPr>
        <a:xfrm>
          <a:off x="25273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29611</xdr:rowOff>
    </xdr:from>
    <xdr:to>
      <xdr:col>5</xdr:col>
      <xdr:colOff>34925</xdr:colOff>
      <xdr:row>18</xdr:row>
      <xdr:rowOff>131211</xdr:rowOff>
    </xdr:to>
    <xdr:sp macro="" textlink="">
      <xdr:nvSpPr>
        <xdr:cNvPr id="69" name="円/楕円 68"/>
        <xdr:cNvSpPr/>
      </xdr:nvSpPr>
      <xdr:spPr bwMode="auto">
        <a:xfrm>
          <a:off x="5600700" y="316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1688</xdr:rowOff>
    </xdr:from>
    <xdr:ext cx="762000" cy="259045"/>
    <xdr:sp macro="" textlink="">
      <xdr:nvSpPr>
        <xdr:cNvPr id="70" name="人口1人当たり決算額の推移該当値テキスト130"/>
        <xdr:cNvSpPr txBox="1"/>
      </xdr:nvSpPr>
      <xdr:spPr>
        <a:xfrm>
          <a:off x="5740400" y="313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17336</xdr:rowOff>
    </xdr:from>
    <xdr:to>
      <xdr:col>4</xdr:col>
      <xdr:colOff>520700</xdr:colOff>
      <xdr:row>18</xdr:row>
      <xdr:rowOff>118935</xdr:rowOff>
    </xdr:to>
    <xdr:sp macro="" textlink="">
      <xdr:nvSpPr>
        <xdr:cNvPr id="71" name="円/楕円 70"/>
        <xdr:cNvSpPr/>
      </xdr:nvSpPr>
      <xdr:spPr bwMode="auto">
        <a:xfrm>
          <a:off x="4953000" y="3151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103712</xdr:rowOff>
    </xdr:from>
    <xdr:ext cx="736600" cy="259045"/>
    <xdr:sp macro="" textlink="">
      <xdr:nvSpPr>
        <xdr:cNvPr id="72" name="テキスト ボックス 71"/>
        <xdr:cNvSpPr txBox="1"/>
      </xdr:nvSpPr>
      <xdr:spPr>
        <a:xfrm>
          <a:off x="4622800" y="32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1638</xdr:rowOff>
    </xdr:from>
    <xdr:to>
      <xdr:col>3</xdr:col>
      <xdr:colOff>955675</xdr:colOff>
      <xdr:row>18</xdr:row>
      <xdr:rowOff>103238</xdr:rowOff>
    </xdr:to>
    <xdr:sp macro="" textlink="">
      <xdr:nvSpPr>
        <xdr:cNvPr id="73" name="円/楕円 72"/>
        <xdr:cNvSpPr/>
      </xdr:nvSpPr>
      <xdr:spPr bwMode="auto">
        <a:xfrm>
          <a:off x="42545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88015</xdr:rowOff>
    </xdr:from>
    <xdr:ext cx="762000" cy="259045"/>
    <xdr:sp macro="" textlink="">
      <xdr:nvSpPr>
        <xdr:cNvPr id="74" name="テキスト ボックス 73"/>
        <xdr:cNvSpPr txBox="1"/>
      </xdr:nvSpPr>
      <xdr:spPr>
        <a:xfrm>
          <a:off x="3924300" y="322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166307</xdr:rowOff>
    </xdr:from>
    <xdr:to>
      <xdr:col>3</xdr:col>
      <xdr:colOff>257175</xdr:colOff>
      <xdr:row>18</xdr:row>
      <xdr:rowOff>96457</xdr:rowOff>
    </xdr:to>
    <xdr:sp macro="" textlink="">
      <xdr:nvSpPr>
        <xdr:cNvPr id="75" name="円/楕円 74"/>
        <xdr:cNvSpPr/>
      </xdr:nvSpPr>
      <xdr:spPr bwMode="auto">
        <a:xfrm>
          <a:off x="3556000" y="31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81234</xdr:rowOff>
    </xdr:from>
    <xdr:ext cx="762000" cy="259045"/>
    <xdr:sp macro="" textlink="">
      <xdr:nvSpPr>
        <xdr:cNvPr id="76" name="テキスト ボックス 75"/>
        <xdr:cNvSpPr txBox="1"/>
      </xdr:nvSpPr>
      <xdr:spPr>
        <a:xfrm>
          <a:off x="3225800" y="32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170848</xdr:rowOff>
    </xdr:from>
    <xdr:to>
      <xdr:col>2</xdr:col>
      <xdr:colOff>692150</xdr:colOff>
      <xdr:row>18</xdr:row>
      <xdr:rowOff>100998</xdr:rowOff>
    </xdr:to>
    <xdr:sp macro="" textlink="">
      <xdr:nvSpPr>
        <xdr:cNvPr id="77" name="円/楕円 76"/>
        <xdr:cNvSpPr/>
      </xdr:nvSpPr>
      <xdr:spPr bwMode="auto">
        <a:xfrm>
          <a:off x="2857500" y="313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85775</xdr:rowOff>
    </xdr:from>
    <xdr:ext cx="762000" cy="259045"/>
    <xdr:sp macro="" textlink="">
      <xdr:nvSpPr>
        <xdr:cNvPr id="78" name="テキスト ボックス 77"/>
        <xdr:cNvSpPr txBox="1"/>
      </xdr:nvSpPr>
      <xdr:spPr>
        <a:xfrm>
          <a:off x="2527300" y="32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245808</xdr:rowOff>
    </xdr:from>
    <xdr:to>
      <xdr:col>4</xdr:col>
      <xdr:colOff>1117600</xdr:colOff>
      <xdr:row>35</xdr:row>
      <xdr:rowOff>258178</xdr:rowOff>
    </xdr:to>
    <xdr:cxnSp macro="">
      <xdr:nvCxnSpPr>
        <xdr:cNvPr id="111" name="直線コネクタ 110"/>
        <xdr:cNvCxnSpPr/>
      </xdr:nvCxnSpPr>
      <xdr:spPr bwMode="auto">
        <a:xfrm>
          <a:off x="5003800" y="6856158"/>
          <a:ext cx="647700" cy="1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242955</xdr:rowOff>
    </xdr:from>
    <xdr:ext cx="762000" cy="259045"/>
    <xdr:sp macro="" textlink="">
      <xdr:nvSpPr>
        <xdr:cNvPr id="112" name="人口1人当たり決算額の推移平均値テキスト445"/>
        <xdr:cNvSpPr txBox="1"/>
      </xdr:nvSpPr>
      <xdr:spPr>
        <a:xfrm>
          <a:off x="5740400" y="685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245808</xdr:rowOff>
    </xdr:from>
    <xdr:to>
      <xdr:col>4</xdr:col>
      <xdr:colOff>469900</xdr:colOff>
      <xdr:row>35</xdr:row>
      <xdr:rowOff>311582</xdr:rowOff>
    </xdr:to>
    <xdr:cxnSp macro="">
      <xdr:nvCxnSpPr>
        <xdr:cNvPr id="114" name="直線コネクタ 113"/>
        <xdr:cNvCxnSpPr/>
      </xdr:nvCxnSpPr>
      <xdr:spPr bwMode="auto">
        <a:xfrm flipV="1">
          <a:off x="4305300" y="6856158"/>
          <a:ext cx="698500" cy="6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293840</xdr:rowOff>
    </xdr:from>
    <xdr:to>
      <xdr:col>3</xdr:col>
      <xdr:colOff>904875</xdr:colOff>
      <xdr:row>35</xdr:row>
      <xdr:rowOff>311582</xdr:rowOff>
    </xdr:to>
    <xdr:cxnSp macro="">
      <xdr:nvCxnSpPr>
        <xdr:cNvPr id="117" name="直線コネクタ 116"/>
        <xdr:cNvCxnSpPr/>
      </xdr:nvCxnSpPr>
      <xdr:spPr bwMode="auto">
        <a:xfrm>
          <a:off x="3606800" y="6904190"/>
          <a:ext cx="698500" cy="1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282105</xdr:rowOff>
    </xdr:from>
    <xdr:to>
      <xdr:col>3</xdr:col>
      <xdr:colOff>206375</xdr:colOff>
      <xdr:row>35</xdr:row>
      <xdr:rowOff>293840</xdr:rowOff>
    </xdr:to>
    <xdr:cxnSp macro="">
      <xdr:nvCxnSpPr>
        <xdr:cNvPr id="120" name="直線コネクタ 119"/>
        <xdr:cNvCxnSpPr/>
      </xdr:nvCxnSpPr>
      <xdr:spPr bwMode="auto">
        <a:xfrm>
          <a:off x="2908300" y="6892455"/>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191584</xdr:rowOff>
    </xdr:from>
    <xdr:ext cx="762000" cy="259045"/>
    <xdr:sp macro="" textlink="">
      <xdr:nvSpPr>
        <xdr:cNvPr id="124" name="テキスト ボックス 123"/>
        <xdr:cNvSpPr txBox="1"/>
      </xdr:nvSpPr>
      <xdr:spPr>
        <a:xfrm>
          <a:off x="2527300" y="64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207378</xdr:rowOff>
    </xdr:from>
    <xdr:to>
      <xdr:col>5</xdr:col>
      <xdr:colOff>34925</xdr:colOff>
      <xdr:row>35</xdr:row>
      <xdr:rowOff>308978</xdr:rowOff>
    </xdr:to>
    <xdr:sp macro="" textlink="">
      <xdr:nvSpPr>
        <xdr:cNvPr id="130" name="円/楕円 129"/>
        <xdr:cNvSpPr/>
      </xdr:nvSpPr>
      <xdr:spPr bwMode="auto">
        <a:xfrm>
          <a:off x="5600700" y="68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52455</xdr:rowOff>
    </xdr:from>
    <xdr:ext cx="762000" cy="259045"/>
    <xdr:sp macro="" textlink="">
      <xdr:nvSpPr>
        <xdr:cNvPr id="131" name="人口1人当たり決算額の推移該当値テキスト445"/>
        <xdr:cNvSpPr txBox="1"/>
      </xdr:nvSpPr>
      <xdr:spPr>
        <a:xfrm>
          <a:off x="5740400" y="66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195008</xdr:rowOff>
    </xdr:from>
    <xdr:to>
      <xdr:col>4</xdr:col>
      <xdr:colOff>520700</xdr:colOff>
      <xdr:row>35</xdr:row>
      <xdr:rowOff>296608</xdr:rowOff>
    </xdr:to>
    <xdr:sp macro="" textlink="">
      <xdr:nvSpPr>
        <xdr:cNvPr id="132" name="円/楕円 131"/>
        <xdr:cNvSpPr/>
      </xdr:nvSpPr>
      <xdr:spPr bwMode="auto">
        <a:xfrm>
          <a:off x="4953000" y="680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281385</xdr:rowOff>
    </xdr:from>
    <xdr:ext cx="736600" cy="259045"/>
    <xdr:sp macro="" textlink="">
      <xdr:nvSpPr>
        <xdr:cNvPr id="133" name="テキスト ボックス 132"/>
        <xdr:cNvSpPr txBox="1"/>
      </xdr:nvSpPr>
      <xdr:spPr>
        <a:xfrm>
          <a:off x="4622800" y="689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260782</xdr:rowOff>
    </xdr:from>
    <xdr:to>
      <xdr:col>3</xdr:col>
      <xdr:colOff>955675</xdr:colOff>
      <xdr:row>36</xdr:row>
      <xdr:rowOff>19482</xdr:rowOff>
    </xdr:to>
    <xdr:sp macro="" textlink="">
      <xdr:nvSpPr>
        <xdr:cNvPr id="134" name="円/楕円 133"/>
        <xdr:cNvSpPr/>
      </xdr:nvSpPr>
      <xdr:spPr bwMode="auto">
        <a:xfrm>
          <a:off x="4254500" y="687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4259</xdr:rowOff>
    </xdr:from>
    <xdr:ext cx="762000" cy="259045"/>
    <xdr:sp macro="" textlink="">
      <xdr:nvSpPr>
        <xdr:cNvPr id="135" name="テキスト ボックス 134"/>
        <xdr:cNvSpPr txBox="1"/>
      </xdr:nvSpPr>
      <xdr:spPr>
        <a:xfrm>
          <a:off x="3924300" y="69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243040</xdr:rowOff>
    </xdr:from>
    <xdr:to>
      <xdr:col>3</xdr:col>
      <xdr:colOff>257175</xdr:colOff>
      <xdr:row>36</xdr:row>
      <xdr:rowOff>1740</xdr:rowOff>
    </xdr:to>
    <xdr:sp macro="" textlink="">
      <xdr:nvSpPr>
        <xdr:cNvPr id="136" name="円/楕円 135"/>
        <xdr:cNvSpPr/>
      </xdr:nvSpPr>
      <xdr:spPr bwMode="auto">
        <a:xfrm>
          <a:off x="3556000" y="685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329417</xdr:rowOff>
    </xdr:from>
    <xdr:ext cx="762000" cy="259045"/>
    <xdr:sp macro="" textlink="">
      <xdr:nvSpPr>
        <xdr:cNvPr id="137" name="テキスト ボックス 136"/>
        <xdr:cNvSpPr txBox="1"/>
      </xdr:nvSpPr>
      <xdr:spPr>
        <a:xfrm>
          <a:off x="3225800" y="69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231305</xdr:rowOff>
    </xdr:from>
    <xdr:to>
      <xdr:col>2</xdr:col>
      <xdr:colOff>692150</xdr:colOff>
      <xdr:row>35</xdr:row>
      <xdr:rowOff>332905</xdr:rowOff>
    </xdr:to>
    <xdr:sp macro="" textlink="">
      <xdr:nvSpPr>
        <xdr:cNvPr id="138" name="円/楕円 137"/>
        <xdr:cNvSpPr/>
      </xdr:nvSpPr>
      <xdr:spPr bwMode="auto">
        <a:xfrm>
          <a:off x="2857500" y="684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317682</xdr:rowOff>
    </xdr:from>
    <xdr:ext cx="762000" cy="259045"/>
    <xdr:sp macro="" textlink="">
      <xdr:nvSpPr>
        <xdr:cNvPr id="139" name="テキスト ボックス 138"/>
        <xdr:cNvSpPr txBox="1"/>
      </xdr:nvSpPr>
      <xdr:spPr>
        <a:xfrm>
          <a:off x="2527300" y="692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平成２３年度より実質収支額比率が、１１％前後となっていたが、剰余について財源調整などにより、同比率を４％弱とした。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今後は新規工業団地の造成と企業誘致に努め、財政基盤の安定を図る。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a:t>
          </a:r>
          <a:r>
            <a:rPr kumimoji="1" lang="ja-JP" altLang="ja-JP" sz="1400">
              <a:solidFill>
                <a:schemeClr val="dk1"/>
              </a:solidFill>
              <a:effectLst/>
              <a:latin typeface="+mn-lt"/>
              <a:ea typeface="+mn-ea"/>
              <a:cs typeface="+mn-cs"/>
            </a:rPr>
            <a:t>平成２３年度より実質収支額比率が、１１％前後となっていたが、剰余について財源調整などにより、同比率を４％弱とした。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特別会計については、減少してきているものの、国保・介護・後期高齢特別会計等、自然増が見込まれることと、下水道特別会計の償還がはじまり、今後特別会計への支出が増える可能性が高い。そのため、独立採算の原点に返り、適正な財政運営を堅持する。</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一般会計による償還金の増は、これまでの起債抑制により臨時財政対策債によるところが大きく、算入公債費となっている。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下水道事業については償還がはじまり、公営企業債への繰出額の増が見込まれるため、適量適正な事業量に努めるととにも減債基金や目的基金への計画的な積立を行う。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平成２６年度の将来負担比率は、マイナスとなっている。この比率は早期健全化基準の３５０％を下回っており、良好な状態を示している。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数値改善の原因を分子の構造で分析すると、財政調整基金、減債基金、その他特定目的基金などを含む充当可能基金残高が増加したこと、臨時財政対策債借入額が増加したことが挙げられる。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今後も、現在の水準を保ちつつ、費用の削減を図り、健全財政の堅持に努める。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4729422</v>
      </c>
      <c r="BO4" s="349"/>
      <c r="BP4" s="349"/>
      <c r="BQ4" s="349"/>
      <c r="BR4" s="349"/>
      <c r="BS4" s="349"/>
      <c r="BT4" s="349"/>
      <c r="BU4" s="350"/>
      <c r="BV4" s="348">
        <v>4875694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12.2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4544297</v>
      </c>
      <c r="BO5" s="386"/>
      <c r="BP5" s="386"/>
      <c r="BQ5" s="386"/>
      <c r="BR5" s="386"/>
      <c r="BS5" s="386"/>
      <c r="BT5" s="386"/>
      <c r="BU5" s="387"/>
      <c r="BV5" s="385">
        <v>4462418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185125</v>
      </c>
      <c r="BO6" s="386"/>
      <c r="BP6" s="386"/>
      <c r="BQ6" s="386"/>
      <c r="BR6" s="386"/>
      <c r="BS6" s="386"/>
      <c r="BT6" s="386"/>
      <c r="BU6" s="387"/>
      <c r="BV6" s="385">
        <v>413276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73871</v>
      </c>
      <c r="BO7" s="386"/>
      <c r="BP7" s="386"/>
      <c r="BQ7" s="386"/>
      <c r="BR7" s="386"/>
      <c r="BS7" s="386"/>
      <c r="BT7" s="386"/>
      <c r="BU7" s="387"/>
      <c r="BV7" s="385">
        <v>50210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2966903</v>
      </c>
      <c r="CU7" s="386"/>
      <c r="CV7" s="386"/>
      <c r="CW7" s="386"/>
      <c r="CX7" s="386"/>
      <c r="CY7" s="386"/>
      <c r="CZ7" s="386"/>
      <c r="DA7" s="387"/>
      <c r="DB7" s="385">
        <v>2981181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111254</v>
      </c>
      <c r="BO8" s="386"/>
      <c r="BP8" s="386"/>
      <c r="BQ8" s="386"/>
      <c r="BR8" s="386"/>
      <c r="BS8" s="386"/>
      <c r="BT8" s="386"/>
      <c r="BU8" s="387"/>
      <c r="BV8" s="385">
        <v>363066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11209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-251812</v>
      </c>
      <c r="BO9" s="386"/>
      <c r="BP9" s="386"/>
      <c r="BQ9" s="386"/>
      <c r="BR9" s="386"/>
      <c r="BS9" s="386"/>
      <c r="BT9" s="386"/>
      <c r="BU9" s="387"/>
      <c r="BV9" s="385">
        <v>69703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10.4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11326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338767</v>
      </c>
      <c r="BO10" s="386"/>
      <c r="BP10" s="386"/>
      <c r="BQ10" s="386"/>
      <c r="BR10" s="386"/>
      <c r="BS10" s="386"/>
      <c r="BT10" s="386"/>
      <c r="BU10" s="387"/>
      <c r="BV10" s="385">
        <v>109574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11385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11257</v>
      </c>
      <c r="S13" s="467"/>
      <c r="T13" s="467"/>
      <c r="U13" s="467"/>
      <c r="V13" s="468"/>
      <c r="W13" s="401" t="s">
        <v>123</v>
      </c>
      <c r="X13" s="402"/>
      <c r="Y13" s="402"/>
      <c r="Z13" s="402"/>
      <c r="AA13" s="402"/>
      <c r="AB13" s="392"/>
      <c r="AC13" s="436">
        <v>431</v>
      </c>
      <c r="AD13" s="437"/>
      <c r="AE13" s="437"/>
      <c r="AF13" s="437"/>
      <c r="AG13" s="476"/>
      <c r="AH13" s="436">
        <v>678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86955</v>
      </c>
      <c r="BO13" s="386"/>
      <c r="BP13" s="386"/>
      <c r="BQ13" s="386"/>
      <c r="BR13" s="386"/>
      <c r="BS13" s="386"/>
      <c r="BT13" s="386"/>
      <c r="BU13" s="387"/>
      <c r="BV13" s="385">
        <v>179277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11381</v>
      </c>
      <c r="S14" s="467"/>
      <c r="T14" s="467"/>
      <c r="U14" s="467"/>
      <c r="V14" s="468"/>
      <c r="W14" s="375"/>
      <c r="X14" s="376"/>
      <c r="Y14" s="376"/>
      <c r="Z14" s="376"/>
      <c r="AA14" s="376"/>
      <c r="AB14" s="365"/>
      <c r="AC14" s="469">
        <v>7.6</v>
      </c>
      <c r="AD14" s="470"/>
      <c r="AE14" s="470"/>
      <c r="AF14" s="470"/>
      <c r="AG14" s="471"/>
      <c r="AH14" s="469">
        <v>11.3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11266</v>
      </c>
      <c r="S15" s="467"/>
      <c r="T15" s="467"/>
      <c r="U15" s="467"/>
      <c r="V15" s="468"/>
      <c r="W15" s="401" t="s">
        <v>130</v>
      </c>
      <c r="X15" s="402"/>
      <c r="Y15" s="402"/>
      <c r="Z15" s="402"/>
      <c r="AA15" s="402"/>
      <c r="AB15" s="392"/>
      <c r="AC15" s="436">
        <v>2046</v>
      </c>
      <c r="AD15" s="437"/>
      <c r="AE15" s="437"/>
      <c r="AF15" s="437"/>
      <c r="AG15" s="476"/>
      <c r="AH15" s="436">
        <v>2383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1436624</v>
      </c>
      <c r="BO15" s="349"/>
      <c r="BP15" s="349"/>
      <c r="BQ15" s="349"/>
      <c r="BR15" s="349"/>
      <c r="BS15" s="349"/>
      <c r="BT15" s="349"/>
      <c r="BU15" s="350"/>
      <c r="BV15" s="348">
        <v>1448464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36.299999999999997</v>
      </c>
      <c r="AD16" s="470"/>
      <c r="AE16" s="470"/>
      <c r="AF16" s="470"/>
      <c r="AG16" s="471"/>
      <c r="AH16" s="469">
        <v>39.799999999999997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2271481</v>
      </c>
      <c r="BO16" s="386"/>
      <c r="BP16" s="386"/>
      <c r="BQ16" s="386"/>
      <c r="BR16" s="386"/>
      <c r="BS16" s="386"/>
      <c r="BT16" s="386"/>
      <c r="BU16" s="387"/>
      <c r="BV16" s="385">
        <v>2136675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3165</v>
      </c>
      <c r="AD17" s="437"/>
      <c r="AE17" s="437"/>
      <c r="AF17" s="437"/>
      <c r="AG17" s="476"/>
      <c r="AH17" s="436">
        <v>2896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1843675</v>
      </c>
      <c r="BO17" s="386"/>
      <c r="BP17" s="386"/>
      <c r="BQ17" s="386"/>
      <c r="BR17" s="386"/>
      <c r="BS17" s="386"/>
      <c r="BT17" s="386"/>
      <c r="BU17" s="387"/>
      <c r="BV17" s="385">
        <v>1869157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19.64</v>
      </c>
      <c r="M18" s="498"/>
      <c r="N18" s="498"/>
      <c r="O18" s="498"/>
      <c r="P18" s="498"/>
      <c r="Q18" s="498"/>
      <c r="R18" s="499"/>
      <c r="S18" s="499"/>
      <c r="T18" s="499"/>
      <c r="U18" s="499"/>
      <c r="V18" s="500"/>
      <c r="W18" s="403"/>
      <c r="X18" s="404"/>
      <c r="Y18" s="404"/>
      <c r="Z18" s="404"/>
      <c r="AA18" s="404"/>
      <c r="AB18" s="395"/>
      <c r="AC18" s="501">
        <v>56.1</v>
      </c>
      <c r="AD18" s="502"/>
      <c r="AE18" s="502"/>
      <c r="AF18" s="502"/>
      <c r="AG18" s="503"/>
      <c r="AH18" s="501">
        <v>48.4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2831415</v>
      </c>
      <c r="BO18" s="386"/>
      <c r="BP18" s="386"/>
      <c r="BQ18" s="386"/>
      <c r="BR18" s="386"/>
      <c r="BS18" s="386"/>
      <c r="BT18" s="386"/>
      <c r="BU18" s="387"/>
      <c r="BV18" s="385">
        <v>2745611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3708525</v>
      </c>
      <c r="BO19" s="386"/>
      <c r="BP19" s="386"/>
      <c r="BQ19" s="386"/>
      <c r="BR19" s="386"/>
      <c r="BS19" s="386"/>
      <c r="BT19" s="386"/>
      <c r="BU19" s="387"/>
      <c r="BV19" s="385">
        <v>3630588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3696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4784262</v>
      </c>
      <c r="BO23" s="386"/>
      <c r="BP23" s="386"/>
      <c r="BQ23" s="386"/>
      <c r="BR23" s="386"/>
      <c r="BS23" s="386"/>
      <c r="BT23" s="386"/>
      <c r="BU23" s="387"/>
      <c r="BV23" s="385">
        <v>4833854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7850</v>
      </c>
      <c r="R24" s="437"/>
      <c r="S24" s="437"/>
      <c r="T24" s="437"/>
      <c r="U24" s="437"/>
      <c r="V24" s="476"/>
      <c r="W24" s="531"/>
      <c r="X24" s="519"/>
      <c r="Y24" s="520"/>
      <c r="Z24" s="435" t="s">
        <v>154</v>
      </c>
      <c r="AA24" s="415"/>
      <c r="AB24" s="415"/>
      <c r="AC24" s="415"/>
      <c r="AD24" s="415"/>
      <c r="AE24" s="415"/>
      <c r="AF24" s="415"/>
      <c r="AG24" s="416"/>
      <c r="AH24" s="436">
        <v>86</v>
      </c>
      <c r="AI24" s="437"/>
      <c r="AJ24" s="437"/>
      <c r="AK24" s="437"/>
      <c r="AL24" s="476"/>
      <c r="AM24" s="436">
        <v>253442</v>
      </c>
      <c r="AN24" s="437"/>
      <c r="AO24" s="437"/>
      <c r="AP24" s="437"/>
      <c r="AQ24" s="437"/>
      <c r="AR24" s="476"/>
      <c r="AS24" s="436">
        <v>2947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3887706</v>
      </c>
      <c r="BO24" s="386"/>
      <c r="BP24" s="386"/>
      <c r="BQ24" s="386"/>
      <c r="BR24" s="386"/>
      <c r="BS24" s="386"/>
      <c r="BT24" s="386"/>
      <c r="BU24" s="387"/>
      <c r="BV24" s="385">
        <v>3811582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1394554</v>
      </c>
      <c r="BO25" s="349"/>
      <c r="BP25" s="349"/>
      <c r="BQ25" s="349"/>
      <c r="BR25" s="349"/>
      <c r="BS25" s="349"/>
      <c r="BT25" s="349"/>
      <c r="BU25" s="350"/>
      <c r="BV25" s="348">
        <v>1593584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5910</v>
      </c>
      <c r="R26" s="437"/>
      <c r="S26" s="437"/>
      <c r="T26" s="437"/>
      <c r="U26" s="437"/>
      <c r="V26" s="476"/>
      <c r="W26" s="531"/>
      <c r="X26" s="519"/>
      <c r="Y26" s="520"/>
      <c r="Z26" s="435" t="s">
        <v>160</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3180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12424</v>
      </c>
      <c r="AN27" s="437"/>
      <c r="AO27" s="437"/>
      <c r="AP27" s="437"/>
      <c r="AQ27" s="437"/>
      <c r="AR27" s="476"/>
      <c r="AS27" s="436">
        <v>3106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221366</v>
      </c>
      <c r="BO27" s="555"/>
      <c r="BP27" s="555"/>
      <c r="BQ27" s="555"/>
      <c r="BR27" s="555"/>
      <c r="BS27" s="555"/>
      <c r="BT27" s="555"/>
      <c r="BU27" s="556"/>
      <c r="BV27" s="554">
        <v>221311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2993750</v>
      </c>
      <c r="BO28" s="349"/>
      <c r="BP28" s="349"/>
      <c r="BQ28" s="349"/>
      <c r="BR28" s="349"/>
      <c r="BS28" s="349"/>
      <c r="BT28" s="349"/>
      <c r="BU28" s="350"/>
      <c r="BV28" s="348">
        <v>2654983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2200</v>
      </c>
      <c r="R29" s="437"/>
      <c r="S29" s="437"/>
      <c r="T29" s="437"/>
      <c r="U29" s="437"/>
      <c r="V29" s="476"/>
      <c r="W29" s="532"/>
      <c r="X29" s="533"/>
      <c r="Y29" s="534"/>
      <c r="Z29" s="435" t="s">
        <v>170</v>
      </c>
      <c r="AA29" s="415"/>
      <c r="AB29" s="415"/>
      <c r="AC29" s="415"/>
      <c r="AD29" s="415"/>
      <c r="AE29" s="415"/>
      <c r="AF29" s="415"/>
      <c r="AG29" s="416"/>
      <c r="AH29" s="436">
        <v>90</v>
      </c>
      <c r="AI29" s="437"/>
      <c r="AJ29" s="437"/>
      <c r="AK29" s="437"/>
      <c r="AL29" s="476"/>
      <c r="AM29" s="436">
        <v>265866</v>
      </c>
      <c r="AN29" s="437"/>
      <c r="AO29" s="437"/>
      <c r="AP29" s="437"/>
      <c r="AQ29" s="437"/>
      <c r="AR29" s="476"/>
      <c r="AS29" s="436">
        <v>2954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780448</v>
      </c>
      <c r="BO29" s="386"/>
      <c r="BP29" s="386"/>
      <c r="BQ29" s="386"/>
      <c r="BR29" s="386"/>
      <c r="BS29" s="386"/>
      <c r="BT29" s="386"/>
      <c r="BU29" s="387"/>
      <c r="BV29" s="385">
        <v>729922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756988</v>
      </c>
      <c r="BO30" s="555"/>
      <c r="BP30" s="555"/>
      <c r="BQ30" s="555"/>
      <c r="BR30" s="555"/>
      <c r="BS30" s="555"/>
      <c r="BT30" s="555"/>
      <c r="BU30" s="556"/>
      <c r="BV30" s="554">
        <v>875135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館林地区消防組合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明和町土地開発公社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館林邑楽医療事務組合（一般会計）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邑楽館林医療事務組合（病院事業会計）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館林衛生施設組合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群馬県市町村会館管理組合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群馬県市町村総合事務組合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群馬県後期高齢者医療広域連合（一般会計）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群馬県後期高齢者医療広域連合（事業会計）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東毛広域市町村圏振興整備組合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1803707</v>
      </c>
      <c r="S5" s="583"/>
      <c r="T5" s="583"/>
      <c r="U5" s="583"/>
      <c r="V5" s="583"/>
      <c r="W5" s="583"/>
      <c r="X5" s="583"/>
      <c r="Y5" s="584"/>
      <c r="Z5" s="585">
        <v>38.1</v>
      </c>
      <c r="AA5" s="585"/>
      <c r="AB5" s="585"/>
      <c r="AC5" s="585"/>
      <c r="AD5" s="586">
        <v>1803707</v>
      </c>
      <c r="AE5" s="586"/>
      <c r="AF5" s="586"/>
      <c r="AG5" s="586"/>
      <c r="AH5" s="586"/>
      <c r="AI5" s="586"/>
      <c r="AJ5" s="586"/>
      <c r="AK5" s="586"/>
      <c r="AL5" s="587">
        <v>62.9</v>
      </c>
      <c r="AM5" s="588"/>
      <c r="AN5" s="588"/>
      <c r="AO5" s="589"/>
      <c r="AP5" s="579" t="s">
        <v>208</v>
      </c>
      <c r="AQ5" s="580"/>
      <c r="AR5" s="580"/>
      <c r="AS5" s="580"/>
      <c r="AT5" s="580"/>
      <c r="AU5" s="580"/>
      <c r="AV5" s="580"/>
      <c r="AW5" s="580"/>
      <c r="AX5" s="580"/>
      <c r="AY5" s="580"/>
      <c r="AZ5" s="580"/>
      <c r="BA5" s="580"/>
      <c r="BB5" s="580"/>
      <c r="BC5" s="580"/>
      <c r="BD5" s="580"/>
      <c r="BE5" s="580"/>
      <c r="BF5" s="581"/>
      <c r="BG5" s="593">
        <v>1803707</v>
      </c>
      <c r="BH5" s="594"/>
      <c r="BI5" s="594"/>
      <c r="BJ5" s="594"/>
      <c r="BK5" s="594"/>
      <c r="BL5" s="594"/>
      <c r="BM5" s="594"/>
      <c r="BN5" s="595"/>
      <c r="BO5" s="596">
        <v>100</v>
      </c>
      <c r="BP5" s="596"/>
      <c r="BQ5" s="596"/>
      <c r="BR5" s="596"/>
      <c r="BS5" s="597">
        <v>28197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58698</v>
      </c>
      <c r="S6" s="594"/>
      <c r="T6" s="594"/>
      <c r="U6" s="594"/>
      <c r="V6" s="594"/>
      <c r="W6" s="594"/>
      <c r="X6" s="594"/>
      <c r="Y6" s="595"/>
      <c r="Z6" s="596">
        <v>1.2</v>
      </c>
      <c r="AA6" s="596"/>
      <c r="AB6" s="596"/>
      <c r="AC6" s="596"/>
      <c r="AD6" s="597">
        <v>58698</v>
      </c>
      <c r="AE6" s="597"/>
      <c r="AF6" s="597"/>
      <c r="AG6" s="597"/>
      <c r="AH6" s="597"/>
      <c r="AI6" s="597"/>
      <c r="AJ6" s="597"/>
      <c r="AK6" s="597"/>
      <c r="AL6" s="598">
        <v>2</v>
      </c>
      <c r="AM6" s="599"/>
      <c r="AN6" s="599"/>
      <c r="AO6" s="600"/>
      <c r="AP6" s="590" t="s">
        <v>213</v>
      </c>
      <c r="AQ6" s="591"/>
      <c r="AR6" s="591"/>
      <c r="AS6" s="591"/>
      <c r="AT6" s="591"/>
      <c r="AU6" s="591"/>
      <c r="AV6" s="591"/>
      <c r="AW6" s="591"/>
      <c r="AX6" s="591"/>
      <c r="AY6" s="591"/>
      <c r="AZ6" s="591"/>
      <c r="BA6" s="591"/>
      <c r="BB6" s="591"/>
      <c r="BC6" s="591"/>
      <c r="BD6" s="591"/>
      <c r="BE6" s="591"/>
      <c r="BF6" s="592"/>
      <c r="BG6" s="593">
        <v>1803707</v>
      </c>
      <c r="BH6" s="594"/>
      <c r="BI6" s="594"/>
      <c r="BJ6" s="594"/>
      <c r="BK6" s="594"/>
      <c r="BL6" s="594"/>
      <c r="BM6" s="594"/>
      <c r="BN6" s="595"/>
      <c r="BO6" s="596">
        <v>100</v>
      </c>
      <c r="BP6" s="596"/>
      <c r="BQ6" s="596"/>
      <c r="BR6" s="596"/>
      <c r="BS6" s="597">
        <v>28197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89401</v>
      </c>
      <c r="CS6" s="594"/>
      <c r="CT6" s="594"/>
      <c r="CU6" s="594"/>
      <c r="CV6" s="594"/>
      <c r="CW6" s="594"/>
      <c r="CX6" s="594"/>
      <c r="CY6" s="595"/>
      <c r="CZ6" s="596">
        <v>2</v>
      </c>
      <c r="DA6" s="596"/>
      <c r="DB6" s="596"/>
      <c r="DC6" s="596"/>
      <c r="DD6" s="602">
        <v>3894</v>
      </c>
      <c r="DE6" s="594"/>
      <c r="DF6" s="594"/>
      <c r="DG6" s="594"/>
      <c r="DH6" s="594"/>
      <c r="DI6" s="594"/>
      <c r="DJ6" s="594"/>
      <c r="DK6" s="594"/>
      <c r="DL6" s="594"/>
      <c r="DM6" s="594"/>
      <c r="DN6" s="594"/>
      <c r="DO6" s="594"/>
      <c r="DP6" s="595"/>
      <c r="DQ6" s="602">
        <v>89401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2107</v>
      </c>
      <c r="S7" s="594"/>
      <c r="T7" s="594"/>
      <c r="U7" s="594"/>
      <c r="V7" s="594"/>
      <c r="W7" s="594"/>
      <c r="X7" s="594"/>
      <c r="Y7" s="595"/>
      <c r="Z7" s="596">
        <v>0</v>
      </c>
      <c r="AA7" s="596"/>
      <c r="AB7" s="596"/>
      <c r="AC7" s="596"/>
      <c r="AD7" s="597">
        <v>2107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695437</v>
      </c>
      <c r="BH7" s="594"/>
      <c r="BI7" s="594"/>
      <c r="BJ7" s="594"/>
      <c r="BK7" s="594"/>
      <c r="BL7" s="594"/>
      <c r="BM7" s="594"/>
      <c r="BN7" s="595"/>
      <c r="BO7" s="596">
        <v>38.6</v>
      </c>
      <c r="BP7" s="596"/>
      <c r="BQ7" s="596"/>
      <c r="BR7" s="596"/>
      <c r="BS7" s="597">
        <v>28197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872720</v>
      </c>
      <c r="CS7" s="594"/>
      <c r="CT7" s="594"/>
      <c r="CU7" s="594"/>
      <c r="CV7" s="594"/>
      <c r="CW7" s="594"/>
      <c r="CX7" s="594"/>
      <c r="CY7" s="595"/>
      <c r="CZ7" s="596">
        <v>19.2</v>
      </c>
      <c r="DA7" s="596"/>
      <c r="DB7" s="596"/>
      <c r="DC7" s="596"/>
      <c r="DD7" s="602">
        <v>1397</v>
      </c>
      <c r="DE7" s="594"/>
      <c r="DF7" s="594"/>
      <c r="DG7" s="594"/>
      <c r="DH7" s="594"/>
      <c r="DI7" s="594"/>
      <c r="DJ7" s="594"/>
      <c r="DK7" s="594"/>
      <c r="DL7" s="594"/>
      <c r="DM7" s="594"/>
      <c r="DN7" s="594"/>
      <c r="DO7" s="594"/>
      <c r="DP7" s="595"/>
      <c r="DQ7" s="602">
        <v>812989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8732</v>
      </c>
      <c r="S8" s="594"/>
      <c r="T8" s="594"/>
      <c r="U8" s="594"/>
      <c r="V8" s="594"/>
      <c r="W8" s="594"/>
      <c r="X8" s="594"/>
      <c r="Y8" s="595"/>
      <c r="Z8" s="596">
        <v>0.2</v>
      </c>
      <c r="AA8" s="596"/>
      <c r="AB8" s="596"/>
      <c r="AC8" s="596"/>
      <c r="AD8" s="597">
        <v>8732</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19500</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1020638</v>
      </c>
      <c r="CS8" s="594"/>
      <c r="CT8" s="594"/>
      <c r="CU8" s="594"/>
      <c r="CV8" s="594"/>
      <c r="CW8" s="594"/>
      <c r="CX8" s="594"/>
      <c r="CY8" s="595"/>
      <c r="CZ8" s="596">
        <v>22.5</v>
      </c>
      <c r="DA8" s="596"/>
      <c r="DB8" s="596"/>
      <c r="DC8" s="596"/>
      <c r="DD8" s="602">
        <v>20355</v>
      </c>
      <c r="DE8" s="594"/>
      <c r="DF8" s="594"/>
      <c r="DG8" s="594"/>
      <c r="DH8" s="594"/>
      <c r="DI8" s="594"/>
      <c r="DJ8" s="594"/>
      <c r="DK8" s="594"/>
      <c r="DL8" s="594"/>
      <c r="DM8" s="594"/>
      <c r="DN8" s="594"/>
      <c r="DO8" s="594"/>
      <c r="DP8" s="595"/>
      <c r="DQ8" s="602">
        <v>541179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5097</v>
      </c>
      <c r="S9" s="594"/>
      <c r="T9" s="594"/>
      <c r="U9" s="594"/>
      <c r="V9" s="594"/>
      <c r="W9" s="594"/>
      <c r="X9" s="594"/>
      <c r="Y9" s="595"/>
      <c r="Z9" s="596">
        <v>0.1</v>
      </c>
      <c r="AA9" s="596"/>
      <c r="AB9" s="596"/>
      <c r="AC9" s="596"/>
      <c r="AD9" s="597">
        <v>5097</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473072</v>
      </c>
      <c r="BH9" s="594"/>
      <c r="BI9" s="594"/>
      <c r="BJ9" s="594"/>
      <c r="BK9" s="594"/>
      <c r="BL9" s="594"/>
      <c r="BM9" s="594"/>
      <c r="BN9" s="595"/>
      <c r="BO9" s="596">
        <v>26.2</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371513</v>
      </c>
      <c r="CS9" s="594"/>
      <c r="CT9" s="594"/>
      <c r="CU9" s="594"/>
      <c r="CV9" s="594"/>
      <c r="CW9" s="594"/>
      <c r="CX9" s="594"/>
      <c r="CY9" s="595"/>
      <c r="CZ9" s="596">
        <v>8.1999999999999993</v>
      </c>
      <c r="DA9" s="596"/>
      <c r="DB9" s="596"/>
      <c r="DC9" s="596"/>
      <c r="DD9" s="602">
        <v>22929</v>
      </c>
      <c r="DE9" s="594"/>
      <c r="DF9" s="594"/>
      <c r="DG9" s="594"/>
      <c r="DH9" s="594"/>
      <c r="DI9" s="594"/>
      <c r="DJ9" s="594"/>
      <c r="DK9" s="594"/>
      <c r="DL9" s="594"/>
      <c r="DM9" s="594"/>
      <c r="DN9" s="594"/>
      <c r="DO9" s="594"/>
      <c r="DP9" s="595"/>
      <c r="DQ9" s="602">
        <v>342699</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132937</v>
      </c>
      <c r="S10" s="594"/>
      <c r="T10" s="594"/>
      <c r="U10" s="594"/>
      <c r="V10" s="594"/>
      <c r="W10" s="594"/>
      <c r="X10" s="594"/>
      <c r="Y10" s="595"/>
      <c r="Z10" s="596">
        <v>2.8</v>
      </c>
      <c r="AA10" s="596"/>
      <c r="AB10" s="596"/>
      <c r="AC10" s="596"/>
      <c r="AD10" s="597">
        <v>132937</v>
      </c>
      <c r="AE10" s="597"/>
      <c r="AF10" s="597"/>
      <c r="AG10" s="597"/>
      <c r="AH10" s="597"/>
      <c r="AI10" s="597"/>
      <c r="AJ10" s="597"/>
      <c r="AK10" s="597"/>
      <c r="AL10" s="598">
        <v>4.5999999999999996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30157</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12619</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2619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172708</v>
      </c>
      <c r="BH11" s="594"/>
      <c r="BI11" s="594"/>
      <c r="BJ11" s="594"/>
      <c r="BK11" s="594"/>
      <c r="BL11" s="594"/>
      <c r="BM11" s="594"/>
      <c r="BN11" s="595"/>
      <c r="BO11" s="596">
        <v>9.6</v>
      </c>
      <c r="BP11" s="596"/>
      <c r="BQ11" s="596"/>
      <c r="BR11" s="596"/>
      <c r="BS11" s="602">
        <v>28197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116108</v>
      </c>
      <c r="CS11" s="594"/>
      <c r="CT11" s="594"/>
      <c r="CU11" s="594"/>
      <c r="CV11" s="594"/>
      <c r="CW11" s="594"/>
      <c r="CX11" s="594"/>
      <c r="CY11" s="595"/>
      <c r="CZ11" s="596">
        <v>2.6</v>
      </c>
      <c r="DA11" s="596"/>
      <c r="DB11" s="596"/>
      <c r="DC11" s="596"/>
      <c r="DD11" s="602">
        <v>21829</v>
      </c>
      <c r="DE11" s="594"/>
      <c r="DF11" s="594"/>
      <c r="DG11" s="594"/>
      <c r="DH11" s="594"/>
      <c r="DI11" s="594"/>
      <c r="DJ11" s="594"/>
      <c r="DK11" s="594"/>
      <c r="DL11" s="594"/>
      <c r="DM11" s="594"/>
      <c r="DN11" s="594"/>
      <c r="DO11" s="594"/>
      <c r="DP11" s="595"/>
      <c r="DQ11" s="602">
        <v>74478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1015485</v>
      </c>
      <c r="BH12" s="594"/>
      <c r="BI12" s="594"/>
      <c r="BJ12" s="594"/>
      <c r="BK12" s="594"/>
      <c r="BL12" s="594"/>
      <c r="BM12" s="594"/>
      <c r="BN12" s="595"/>
      <c r="BO12" s="596">
        <v>56.3</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16710</v>
      </c>
      <c r="CS12" s="594"/>
      <c r="CT12" s="594"/>
      <c r="CU12" s="594"/>
      <c r="CV12" s="594"/>
      <c r="CW12" s="594"/>
      <c r="CX12" s="594"/>
      <c r="CY12" s="595"/>
      <c r="CZ12" s="596">
        <v>0.4</v>
      </c>
      <c r="DA12" s="596"/>
      <c r="DB12" s="596"/>
      <c r="DC12" s="596"/>
      <c r="DD12" s="602" t="s">
        <v>111</v>
      </c>
      <c r="DE12" s="594"/>
      <c r="DF12" s="594"/>
      <c r="DG12" s="594"/>
      <c r="DH12" s="594"/>
      <c r="DI12" s="594"/>
      <c r="DJ12" s="594"/>
      <c r="DK12" s="594"/>
      <c r="DL12" s="594"/>
      <c r="DM12" s="594"/>
      <c r="DN12" s="594"/>
      <c r="DO12" s="594"/>
      <c r="DP12" s="595"/>
      <c r="DQ12" s="602">
        <v>15647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8115</v>
      </c>
      <c r="S13" s="594"/>
      <c r="T13" s="594"/>
      <c r="U13" s="594"/>
      <c r="V13" s="594"/>
      <c r="W13" s="594"/>
      <c r="X13" s="594"/>
      <c r="Y13" s="595"/>
      <c r="Z13" s="596">
        <v>0.2</v>
      </c>
      <c r="AA13" s="596"/>
      <c r="AB13" s="596"/>
      <c r="AC13" s="596"/>
      <c r="AD13" s="597">
        <v>8115</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1015485</v>
      </c>
      <c r="BH13" s="594"/>
      <c r="BI13" s="594"/>
      <c r="BJ13" s="594"/>
      <c r="BK13" s="594"/>
      <c r="BL13" s="594"/>
      <c r="BM13" s="594"/>
      <c r="BN13" s="595"/>
      <c r="BO13" s="596">
        <v>56.3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730596</v>
      </c>
      <c r="CS13" s="594"/>
      <c r="CT13" s="594"/>
      <c r="CU13" s="594"/>
      <c r="CV13" s="594"/>
      <c r="CW13" s="594"/>
      <c r="CX13" s="594"/>
      <c r="CY13" s="595"/>
      <c r="CZ13" s="596">
        <v>16.100000000000001</v>
      </c>
      <c r="DA13" s="596"/>
      <c r="DB13" s="596"/>
      <c r="DC13" s="596"/>
      <c r="DD13" s="602">
        <v>397568</v>
      </c>
      <c r="DE13" s="594"/>
      <c r="DF13" s="594"/>
      <c r="DG13" s="594"/>
      <c r="DH13" s="594"/>
      <c r="DI13" s="594"/>
      <c r="DJ13" s="594"/>
      <c r="DK13" s="594"/>
      <c r="DL13" s="594"/>
      <c r="DM13" s="594"/>
      <c r="DN13" s="594"/>
      <c r="DO13" s="594"/>
      <c r="DP13" s="595"/>
      <c r="DQ13" s="602">
        <v>441727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26412</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219943</v>
      </c>
      <c r="CS14" s="594"/>
      <c r="CT14" s="594"/>
      <c r="CU14" s="594"/>
      <c r="CV14" s="594"/>
      <c r="CW14" s="594"/>
      <c r="CX14" s="594"/>
      <c r="CY14" s="595"/>
      <c r="CZ14" s="596">
        <v>4.8</v>
      </c>
      <c r="DA14" s="596"/>
      <c r="DB14" s="596"/>
      <c r="DC14" s="596"/>
      <c r="DD14" s="602" t="s">
        <v>111</v>
      </c>
      <c r="DE14" s="594"/>
      <c r="DF14" s="594"/>
      <c r="DG14" s="594"/>
      <c r="DH14" s="594"/>
      <c r="DI14" s="594"/>
      <c r="DJ14" s="594"/>
      <c r="DK14" s="594"/>
      <c r="DL14" s="594"/>
      <c r="DM14" s="594"/>
      <c r="DN14" s="594"/>
      <c r="DO14" s="594"/>
      <c r="DP14" s="595"/>
      <c r="DQ14" s="602">
        <v>219943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7401</v>
      </c>
      <c r="S15" s="594"/>
      <c r="T15" s="594"/>
      <c r="U15" s="594"/>
      <c r="V15" s="594"/>
      <c r="W15" s="594"/>
      <c r="X15" s="594"/>
      <c r="Y15" s="595"/>
      <c r="Z15" s="596">
        <v>0.2</v>
      </c>
      <c r="AA15" s="596"/>
      <c r="AB15" s="596"/>
      <c r="AC15" s="596"/>
      <c r="AD15" s="597">
        <v>7401</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66373</v>
      </c>
      <c r="BH15" s="594"/>
      <c r="BI15" s="594"/>
      <c r="BJ15" s="594"/>
      <c r="BK15" s="594"/>
      <c r="BL15" s="594"/>
      <c r="BM15" s="594"/>
      <c r="BN15" s="595"/>
      <c r="BO15" s="596">
        <v>3.7</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657406</v>
      </c>
      <c r="CS15" s="594"/>
      <c r="CT15" s="594"/>
      <c r="CU15" s="594"/>
      <c r="CV15" s="594"/>
      <c r="CW15" s="594"/>
      <c r="CX15" s="594"/>
      <c r="CY15" s="595"/>
      <c r="CZ15" s="596">
        <v>14.5</v>
      </c>
      <c r="DA15" s="596"/>
      <c r="DB15" s="596"/>
      <c r="DC15" s="596"/>
      <c r="DD15" s="602">
        <v>65996</v>
      </c>
      <c r="DE15" s="594"/>
      <c r="DF15" s="594"/>
      <c r="DG15" s="594"/>
      <c r="DH15" s="594"/>
      <c r="DI15" s="594"/>
      <c r="DJ15" s="594"/>
      <c r="DK15" s="594"/>
      <c r="DL15" s="594"/>
      <c r="DM15" s="594"/>
      <c r="DN15" s="594"/>
      <c r="DO15" s="594"/>
      <c r="DP15" s="595"/>
      <c r="DQ15" s="602">
        <v>555092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951815</v>
      </c>
      <c r="S16" s="594"/>
      <c r="T16" s="594"/>
      <c r="U16" s="594"/>
      <c r="V16" s="594"/>
      <c r="W16" s="594"/>
      <c r="X16" s="594"/>
      <c r="Y16" s="595"/>
      <c r="Z16" s="596">
        <v>20.100000000000001</v>
      </c>
      <c r="AA16" s="596"/>
      <c r="AB16" s="596"/>
      <c r="AC16" s="596"/>
      <c r="AD16" s="597">
        <v>835553</v>
      </c>
      <c r="AE16" s="597"/>
      <c r="AF16" s="597"/>
      <c r="AG16" s="597"/>
      <c r="AH16" s="597"/>
      <c r="AI16" s="597"/>
      <c r="AJ16" s="597"/>
      <c r="AK16" s="597"/>
      <c r="AL16" s="598">
        <v>29.2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835553</v>
      </c>
      <c r="S17" s="594"/>
      <c r="T17" s="594"/>
      <c r="U17" s="594"/>
      <c r="V17" s="594"/>
      <c r="W17" s="594"/>
      <c r="X17" s="594"/>
      <c r="Y17" s="595"/>
      <c r="Z17" s="596">
        <v>17.7</v>
      </c>
      <c r="AA17" s="596"/>
      <c r="AB17" s="596"/>
      <c r="AC17" s="596"/>
      <c r="AD17" s="597">
        <v>835553</v>
      </c>
      <c r="AE17" s="597"/>
      <c r="AF17" s="597"/>
      <c r="AG17" s="597"/>
      <c r="AH17" s="597"/>
      <c r="AI17" s="597"/>
      <c r="AJ17" s="597"/>
      <c r="AK17" s="597"/>
      <c r="AL17" s="598">
        <v>29.2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436643</v>
      </c>
      <c r="CS17" s="594"/>
      <c r="CT17" s="594"/>
      <c r="CU17" s="594"/>
      <c r="CV17" s="594"/>
      <c r="CW17" s="594"/>
      <c r="CX17" s="594"/>
      <c r="CY17" s="595"/>
      <c r="CZ17" s="596">
        <v>9.6</v>
      </c>
      <c r="DA17" s="596"/>
      <c r="DB17" s="596"/>
      <c r="DC17" s="596"/>
      <c r="DD17" s="602" t="s">
        <v>111</v>
      </c>
      <c r="DE17" s="594"/>
      <c r="DF17" s="594"/>
      <c r="DG17" s="594"/>
      <c r="DH17" s="594"/>
      <c r="DI17" s="594"/>
      <c r="DJ17" s="594"/>
      <c r="DK17" s="594"/>
      <c r="DL17" s="594"/>
      <c r="DM17" s="594"/>
      <c r="DN17" s="594"/>
      <c r="DO17" s="594"/>
      <c r="DP17" s="595"/>
      <c r="DQ17" s="602">
        <v>427626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116262</v>
      </c>
      <c r="S18" s="594"/>
      <c r="T18" s="594"/>
      <c r="U18" s="594"/>
      <c r="V18" s="594"/>
      <c r="W18" s="594"/>
      <c r="X18" s="594"/>
      <c r="Y18" s="595"/>
      <c r="Z18" s="596">
        <v>2.5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2978609</v>
      </c>
      <c r="S20" s="594"/>
      <c r="T20" s="594"/>
      <c r="U20" s="594"/>
      <c r="V20" s="594"/>
      <c r="W20" s="594"/>
      <c r="X20" s="594"/>
      <c r="Y20" s="595"/>
      <c r="Z20" s="596">
        <v>63</v>
      </c>
      <c r="AA20" s="596"/>
      <c r="AB20" s="596"/>
      <c r="AC20" s="596"/>
      <c r="AD20" s="597">
        <v>2862347</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4544297</v>
      </c>
      <c r="CS20" s="594"/>
      <c r="CT20" s="594"/>
      <c r="CU20" s="594"/>
      <c r="CV20" s="594"/>
      <c r="CW20" s="594"/>
      <c r="CX20" s="594"/>
      <c r="CY20" s="595"/>
      <c r="CZ20" s="596">
        <v>100</v>
      </c>
      <c r="DA20" s="596"/>
      <c r="DB20" s="596"/>
      <c r="DC20" s="596"/>
      <c r="DD20" s="602">
        <v>533968</v>
      </c>
      <c r="DE20" s="594"/>
      <c r="DF20" s="594"/>
      <c r="DG20" s="594"/>
      <c r="DH20" s="594"/>
      <c r="DI20" s="594"/>
      <c r="DJ20" s="594"/>
      <c r="DK20" s="594"/>
      <c r="DL20" s="594"/>
      <c r="DM20" s="594"/>
      <c r="DN20" s="594"/>
      <c r="DO20" s="594"/>
      <c r="DP20" s="595"/>
      <c r="DQ20" s="602">
        <v>3523400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1990</v>
      </c>
      <c r="S21" s="594"/>
      <c r="T21" s="594"/>
      <c r="U21" s="594"/>
      <c r="V21" s="594"/>
      <c r="W21" s="594"/>
      <c r="X21" s="594"/>
      <c r="Y21" s="595"/>
      <c r="Z21" s="596">
        <v>0</v>
      </c>
      <c r="AA21" s="596"/>
      <c r="AB21" s="596"/>
      <c r="AC21" s="596"/>
      <c r="AD21" s="597">
        <v>1990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1357</v>
      </c>
      <c r="S22" s="594"/>
      <c r="T22" s="594"/>
      <c r="U22" s="594"/>
      <c r="V22" s="594"/>
      <c r="W22" s="594"/>
      <c r="X22" s="594"/>
      <c r="Y22" s="595"/>
      <c r="Z22" s="596">
        <v>0</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96047</v>
      </c>
      <c r="S23" s="594"/>
      <c r="T23" s="594"/>
      <c r="U23" s="594"/>
      <c r="V23" s="594"/>
      <c r="W23" s="594"/>
      <c r="X23" s="594"/>
      <c r="Y23" s="595"/>
      <c r="Z23" s="596">
        <v>2</v>
      </c>
      <c r="AA23" s="596"/>
      <c r="AB23" s="596"/>
      <c r="AC23" s="596"/>
      <c r="AD23" s="597">
        <v>1080</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20097</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1711742</v>
      </c>
      <c r="CS24" s="583"/>
      <c r="CT24" s="583"/>
      <c r="CU24" s="583"/>
      <c r="CV24" s="583"/>
      <c r="CW24" s="583"/>
      <c r="CX24" s="583"/>
      <c r="CY24" s="584"/>
      <c r="CZ24" s="620">
        <v>37.700000000000003</v>
      </c>
      <c r="DA24" s="621"/>
      <c r="DB24" s="621"/>
      <c r="DC24" s="622"/>
      <c r="DD24" s="619">
        <v>1324624</v>
      </c>
      <c r="DE24" s="583"/>
      <c r="DF24" s="583"/>
      <c r="DG24" s="583"/>
      <c r="DH24" s="583"/>
      <c r="DI24" s="583"/>
      <c r="DJ24" s="583"/>
      <c r="DK24" s="584"/>
      <c r="DL24" s="619">
        <v>1324133</v>
      </c>
      <c r="DM24" s="583"/>
      <c r="DN24" s="583"/>
      <c r="DO24" s="583"/>
      <c r="DP24" s="583"/>
      <c r="DQ24" s="583"/>
      <c r="DR24" s="583"/>
      <c r="DS24" s="583"/>
      <c r="DT24" s="583"/>
      <c r="DU24" s="583"/>
      <c r="DV24" s="584"/>
      <c r="DW24" s="587">
        <v>42.1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352228</v>
      </c>
      <c r="S25" s="594"/>
      <c r="T25" s="594"/>
      <c r="U25" s="594"/>
      <c r="V25" s="594"/>
      <c r="W25" s="594"/>
      <c r="X25" s="594"/>
      <c r="Y25" s="595"/>
      <c r="Z25" s="596">
        <v>7.4</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786077</v>
      </c>
      <c r="CS25" s="625"/>
      <c r="CT25" s="625"/>
      <c r="CU25" s="625"/>
      <c r="CV25" s="625"/>
      <c r="CW25" s="625"/>
      <c r="CX25" s="625"/>
      <c r="CY25" s="626"/>
      <c r="CZ25" s="627">
        <v>17.3</v>
      </c>
      <c r="DA25" s="628"/>
      <c r="DB25" s="628"/>
      <c r="DC25" s="629"/>
      <c r="DD25" s="602">
        <v>762343</v>
      </c>
      <c r="DE25" s="625"/>
      <c r="DF25" s="625"/>
      <c r="DG25" s="625"/>
      <c r="DH25" s="625"/>
      <c r="DI25" s="625"/>
      <c r="DJ25" s="625"/>
      <c r="DK25" s="626"/>
      <c r="DL25" s="602">
        <v>761873</v>
      </c>
      <c r="DM25" s="625"/>
      <c r="DN25" s="625"/>
      <c r="DO25" s="625"/>
      <c r="DP25" s="625"/>
      <c r="DQ25" s="625"/>
      <c r="DR25" s="625"/>
      <c r="DS25" s="625"/>
      <c r="DT25" s="625"/>
      <c r="DU25" s="625"/>
      <c r="DV25" s="626"/>
      <c r="DW25" s="598">
        <v>24.2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481480</v>
      </c>
      <c r="CS26" s="594"/>
      <c r="CT26" s="594"/>
      <c r="CU26" s="594"/>
      <c r="CV26" s="594"/>
      <c r="CW26" s="594"/>
      <c r="CX26" s="594"/>
      <c r="CY26" s="595"/>
      <c r="CZ26" s="627">
        <v>10.6</v>
      </c>
      <c r="DA26" s="628"/>
      <c r="DB26" s="628"/>
      <c r="DC26" s="629"/>
      <c r="DD26" s="602">
        <v>465215</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293427</v>
      </c>
      <c r="S27" s="594"/>
      <c r="T27" s="594"/>
      <c r="U27" s="594"/>
      <c r="V27" s="594"/>
      <c r="W27" s="594"/>
      <c r="X27" s="594"/>
      <c r="Y27" s="595"/>
      <c r="Z27" s="596">
        <v>6.2</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1803707</v>
      </c>
      <c r="BH27" s="594"/>
      <c r="BI27" s="594"/>
      <c r="BJ27" s="594"/>
      <c r="BK27" s="594"/>
      <c r="BL27" s="594"/>
      <c r="BM27" s="594"/>
      <c r="BN27" s="595"/>
      <c r="BO27" s="596">
        <v>100</v>
      </c>
      <c r="BP27" s="596"/>
      <c r="BQ27" s="596"/>
      <c r="BR27" s="596"/>
      <c r="BS27" s="602">
        <v>28197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489022</v>
      </c>
      <c r="CS27" s="625"/>
      <c r="CT27" s="625"/>
      <c r="CU27" s="625"/>
      <c r="CV27" s="625"/>
      <c r="CW27" s="625"/>
      <c r="CX27" s="625"/>
      <c r="CY27" s="626"/>
      <c r="CZ27" s="627">
        <v>10.8</v>
      </c>
      <c r="DA27" s="628"/>
      <c r="DB27" s="628"/>
      <c r="DC27" s="629"/>
      <c r="DD27" s="602">
        <v>134655</v>
      </c>
      <c r="DE27" s="625"/>
      <c r="DF27" s="625"/>
      <c r="DG27" s="625"/>
      <c r="DH27" s="625"/>
      <c r="DI27" s="625"/>
      <c r="DJ27" s="625"/>
      <c r="DK27" s="626"/>
      <c r="DL27" s="602">
        <v>134634</v>
      </c>
      <c r="DM27" s="625"/>
      <c r="DN27" s="625"/>
      <c r="DO27" s="625"/>
      <c r="DP27" s="625"/>
      <c r="DQ27" s="625"/>
      <c r="DR27" s="625"/>
      <c r="DS27" s="625"/>
      <c r="DT27" s="625"/>
      <c r="DU27" s="625"/>
      <c r="DV27" s="626"/>
      <c r="DW27" s="598">
        <v>4.3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10298</v>
      </c>
      <c r="S28" s="594"/>
      <c r="T28" s="594"/>
      <c r="U28" s="594"/>
      <c r="V28" s="594"/>
      <c r="W28" s="594"/>
      <c r="X28" s="594"/>
      <c r="Y28" s="595"/>
      <c r="Z28" s="596">
        <v>0.2</v>
      </c>
      <c r="AA28" s="596"/>
      <c r="AB28" s="596"/>
      <c r="AC28" s="596"/>
      <c r="AD28" s="597">
        <v>192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436643</v>
      </c>
      <c r="CS28" s="594"/>
      <c r="CT28" s="594"/>
      <c r="CU28" s="594"/>
      <c r="CV28" s="594"/>
      <c r="CW28" s="594"/>
      <c r="CX28" s="594"/>
      <c r="CY28" s="595"/>
      <c r="CZ28" s="627">
        <v>9.6</v>
      </c>
      <c r="DA28" s="628"/>
      <c r="DB28" s="628"/>
      <c r="DC28" s="629"/>
      <c r="DD28" s="602">
        <v>427626</v>
      </c>
      <c r="DE28" s="594"/>
      <c r="DF28" s="594"/>
      <c r="DG28" s="594"/>
      <c r="DH28" s="594"/>
      <c r="DI28" s="594"/>
      <c r="DJ28" s="594"/>
      <c r="DK28" s="595"/>
      <c r="DL28" s="602">
        <v>427626</v>
      </c>
      <c r="DM28" s="594"/>
      <c r="DN28" s="594"/>
      <c r="DO28" s="594"/>
      <c r="DP28" s="594"/>
      <c r="DQ28" s="594"/>
      <c r="DR28" s="594"/>
      <c r="DS28" s="594"/>
      <c r="DT28" s="594"/>
      <c r="DU28" s="594"/>
      <c r="DV28" s="595"/>
      <c r="DW28" s="598">
        <v>13.6</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12203</v>
      </c>
      <c r="S29" s="594"/>
      <c r="T29" s="594"/>
      <c r="U29" s="594"/>
      <c r="V29" s="594"/>
      <c r="W29" s="594"/>
      <c r="X29" s="594"/>
      <c r="Y29" s="595"/>
      <c r="Z29" s="596">
        <v>0.3</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436643</v>
      </c>
      <c r="CS29" s="625"/>
      <c r="CT29" s="625"/>
      <c r="CU29" s="625"/>
      <c r="CV29" s="625"/>
      <c r="CW29" s="625"/>
      <c r="CX29" s="625"/>
      <c r="CY29" s="626"/>
      <c r="CZ29" s="627">
        <v>9.6</v>
      </c>
      <c r="DA29" s="628"/>
      <c r="DB29" s="628"/>
      <c r="DC29" s="629"/>
      <c r="DD29" s="602">
        <v>427626</v>
      </c>
      <c r="DE29" s="625"/>
      <c r="DF29" s="625"/>
      <c r="DG29" s="625"/>
      <c r="DH29" s="625"/>
      <c r="DI29" s="625"/>
      <c r="DJ29" s="625"/>
      <c r="DK29" s="626"/>
      <c r="DL29" s="602">
        <v>427626</v>
      </c>
      <c r="DM29" s="625"/>
      <c r="DN29" s="625"/>
      <c r="DO29" s="625"/>
      <c r="DP29" s="625"/>
      <c r="DQ29" s="625"/>
      <c r="DR29" s="625"/>
      <c r="DS29" s="625"/>
      <c r="DT29" s="625"/>
      <c r="DU29" s="625"/>
      <c r="DV29" s="626"/>
      <c r="DW29" s="598">
        <v>13.6</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127491</v>
      </c>
      <c r="S30" s="594"/>
      <c r="T30" s="594"/>
      <c r="U30" s="594"/>
      <c r="V30" s="594"/>
      <c r="W30" s="594"/>
      <c r="X30" s="594"/>
      <c r="Y30" s="595"/>
      <c r="Z30" s="596">
        <v>2.7</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98.9</v>
      </c>
      <c r="BS30" s="652"/>
      <c r="BT30" s="652"/>
      <c r="BU30" s="652"/>
      <c r="BV30" s="652"/>
      <c r="BW30" s="652"/>
      <c r="BX30" s="588">
        <v>96.8</v>
      </c>
      <c r="BY30" s="652"/>
      <c r="BZ30" s="652"/>
      <c r="CA30" s="652"/>
      <c r="CB30" s="653"/>
      <c r="CD30" s="656"/>
      <c r="CE30" s="657"/>
      <c r="CF30" s="607" t="s">
        <v>291</v>
      </c>
      <c r="CG30" s="608"/>
      <c r="CH30" s="608"/>
      <c r="CI30" s="608"/>
      <c r="CJ30" s="608"/>
      <c r="CK30" s="608"/>
      <c r="CL30" s="608"/>
      <c r="CM30" s="608"/>
      <c r="CN30" s="608"/>
      <c r="CO30" s="608"/>
      <c r="CP30" s="608"/>
      <c r="CQ30" s="609"/>
      <c r="CR30" s="593">
        <v>382092</v>
      </c>
      <c r="CS30" s="594"/>
      <c r="CT30" s="594"/>
      <c r="CU30" s="594"/>
      <c r="CV30" s="594"/>
      <c r="CW30" s="594"/>
      <c r="CX30" s="594"/>
      <c r="CY30" s="595"/>
      <c r="CZ30" s="627">
        <v>8.4</v>
      </c>
      <c r="DA30" s="628"/>
      <c r="DB30" s="628"/>
      <c r="DC30" s="629"/>
      <c r="DD30" s="602">
        <v>376930</v>
      </c>
      <c r="DE30" s="594"/>
      <c r="DF30" s="594"/>
      <c r="DG30" s="594"/>
      <c r="DH30" s="594"/>
      <c r="DI30" s="594"/>
      <c r="DJ30" s="594"/>
      <c r="DK30" s="595"/>
      <c r="DL30" s="602">
        <v>376930</v>
      </c>
      <c r="DM30" s="594"/>
      <c r="DN30" s="594"/>
      <c r="DO30" s="594"/>
      <c r="DP30" s="594"/>
      <c r="DQ30" s="594"/>
      <c r="DR30" s="594"/>
      <c r="DS30" s="594"/>
      <c r="DT30" s="594"/>
      <c r="DU30" s="594"/>
      <c r="DV30" s="595"/>
      <c r="DW30" s="598">
        <v>12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413276</v>
      </c>
      <c r="S31" s="594"/>
      <c r="T31" s="594"/>
      <c r="U31" s="594"/>
      <c r="V31" s="594"/>
      <c r="W31" s="594"/>
      <c r="X31" s="594"/>
      <c r="Y31" s="595"/>
      <c r="Z31" s="596">
        <v>8.6999999999999993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96</v>
      </c>
      <c r="BN31" s="649"/>
      <c r="BO31" s="649"/>
      <c r="BP31" s="649"/>
      <c r="BQ31" s="650"/>
      <c r="BR31" s="648">
        <v>98.7</v>
      </c>
      <c r="BS31" s="625"/>
      <c r="BT31" s="625"/>
      <c r="BU31" s="625"/>
      <c r="BV31" s="625"/>
      <c r="BW31" s="625"/>
      <c r="BX31" s="599">
        <v>96</v>
      </c>
      <c r="BY31" s="649"/>
      <c r="BZ31" s="649"/>
      <c r="CA31" s="649"/>
      <c r="CB31" s="650"/>
      <c r="CD31" s="656"/>
      <c r="CE31" s="657"/>
      <c r="CF31" s="607" t="s">
        <v>295</v>
      </c>
      <c r="CG31" s="608"/>
      <c r="CH31" s="608"/>
      <c r="CI31" s="608"/>
      <c r="CJ31" s="608"/>
      <c r="CK31" s="608"/>
      <c r="CL31" s="608"/>
      <c r="CM31" s="608"/>
      <c r="CN31" s="608"/>
      <c r="CO31" s="608"/>
      <c r="CP31" s="608"/>
      <c r="CQ31" s="609"/>
      <c r="CR31" s="593">
        <v>54551</v>
      </c>
      <c r="CS31" s="625"/>
      <c r="CT31" s="625"/>
      <c r="CU31" s="625"/>
      <c r="CV31" s="625"/>
      <c r="CW31" s="625"/>
      <c r="CX31" s="625"/>
      <c r="CY31" s="626"/>
      <c r="CZ31" s="627">
        <v>1.2</v>
      </c>
      <c r="DA31" s="628"/>
      <c r="DB31" s="628"/>
      <c r="DC31" s="629"/>
      <c r="DD31" s="602">
        <v>50696</v>
      </c>
      <c r="DE31" s="625"/>
      <c r="DF31" s="625"/>
      <c r="DG31" s="625"/>
      <c r="DH31" s="625"/>
      <c r="DI31" s="625"/>
      <c r="DJ31" s="625"/>
      <c r="DK31" s="626"/>
      <c r="DL31" s="602">
        <v>50696</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89899</v>
      </c>
      <c r="S32" s="594"/>
      <c r="T32" s="594"/>
      <c r="U32" s="594"/>
      <c r="V32" s="594"/>
      <c r="W32" s="594"/>
      <c r="X32" s="594"/>
      <c r="Y32" s="595"/>
      <c r="Z32" s="596">
        <v>1.9</v>
      </c>
      <c r="AA32" s="596"/>
      <c r="AB32" s="596"/>
      <c r="AC32" s="596"/>
      <c r="AD32" s="597">
        <v>154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99.1</v>
      </c>
      <c r="BS32" s="661"/>
      <c r="BT32" s="661"/>
      <c r="BU32" s="661"/>
      <c r="BV32" s="661"/>
      <c r="BW32" s="661"/>
      <c r="BX32" s="662">
        <v>97.2</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332500</v>
      </c>
      <c r="S33" s="594"/>
      <c r="T33" s="594"/>
      <c r="U33" s="594"/>
      <c r="V33" s="594"/>
      <c r="W33" s="594"/>
      <c r="X33" s="594"/>
      <c r="Y33" s="595"/>
      <c r="Z33" s="596">
        <v>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2298587</v>
      </c>
      <c r="CS33" s="625"/>
      <c r="CT33" s="625"/>
      <c r="CU33" s="625"/>
      <c r="CV33" s="625"/>
      <c r="CW33" s="625"/>
      <c r="CX33" s="625"/>
      <c r="CY33" s="626"/>
      <c r="CZ33" s="627">
        <v>50.6</v>
      </c>
      <c r="DA33" s="628"/>
      <c r="DB33" s="628"/>
      <c r="DC33" s="629"/>
      <c r="DD33" s="602">
        <v>1979629</v>
      </c>
      <c r="DE33" s="625"/>
      <c r="DF33" s="625"/>
      <c r="DG33" s="625"/>
      <c r="DH33" s="625"/>
      <c r="DI33" s="625"/>
      <c r="DJ33" s="625"/>
      <c r="DK33" s="626"/>
      <c r="DL33" s="602">
        <v>1507282</v>
      </c>
      <c r="DM33" s="625"/>
      <c r="DN33" s="625"/>
      <c r="DO33" s="625"/>
      <c r="DP33" s="625"/>
      <c r="DQ33" s="625"/>
      <c r="DR33" s="625"/>
      <c r="DS33" s="625"/>
      <c r="DT33" s="625"/>
      <c r="DU33" s="625"/>
      <c r="DV33" s="626"/>
      <c r="DW33" s="598">
        <v>47.9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835096</v>
      </c>
      <c r="CS34" s="594"/>
      <c r="CT34" s="594"/>
      <c r="CU34" s="594"/>
      <c r="CV34" s="594"/>
      <c r="CW34" s="594"/>
      <c r="CX34" s="594"/>
      <c r="CY34" s="595"/>
      <c r="CZ34" s="627">
        <v>18.399999999999999</v>
      </c>
      <c r="DA34" s="628"/>
      <c r="DB34" s="628"/>
      <c r="DC34" s="629"/>
      <c r="DD34" s="602">
        <v>650162</v>
      </c>
      <c r="DE34" s="594"/>
      <c r="DF34" s="594"/>
      <c r="DG34" s="594"/>
      <c r="DH34" s="594"/>
      <c r="DI34" s="594"/>
      <c r="DJ34" s="594"/>
      <c r="DK34" s="595"/>
      <c r="DL34" s="602">
        <v>644485</v>
      </c>
      <c r="DM34" s="594"/>
      <c r="DN34" s="594"/>
      <c r="DO34" s="594"/>
      <c r="DP34" s="594"/>
      <c r="DQ34" s="594"/>
      <c r="DR34" s="594"/>
      <c r="DS34" s="594"/>
      <c r="DT34" s="594"/>
      <c r="DU34" s="594"/>
      <c r="DV34" s="595"/>
      <c r="DW34" s="598">
        <v>20.5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278000</v>
      </c>
      <c r="S35" s="594"/>
      <c r="T35" s="594"/>
      <c r="U35" s="594"/>
      <c r="V35" s="594"/>
      <c r="W35" s="594"/>
      <c r="X35" s="594"/>
      <c r="Y35" s="595"/>
      <c r="Z35" s="596">
        <v>5.9</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566865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137802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63560</v>
      </c>
      <c r="CS35" s="625"/>
      <c r="CT35" s="625"/>
      <c r="CU35" s="625"/>
      <c r="CV35" s="625"/>
      <c r="CW35" s="625"/>
      <c r="CX35" s="625"/>
      <c r="CY35" s="626"/>
      <c r="CZ35" s="627">
        <v>1.4</v>
      </c>
      <c r="DA35" s="628"/>
      <c r="DB35" s="628"/>
      <c r="DC35" s="629"/>
      <c r="DD35" s="602">
        <v>55850</v>
      </c>
      <c r="DE35" s="625"/>
      <c r="DF35" s="625"/>
      <c r="DG35" s="625"/>
      <c r="DH35" s="625"/>
      <c r="DI35" s="625"/>
      <c r="DJ35" s="625"/>
      <c r="DK35" s="626"/>
      <c r="DL35" s="602">
        <v>55850</v>
      </c>
      <c r="DM35" s="625"/>
      <c r="DN35" s="625"/>
      <c r="DO35" s="625"/>
      <c r="DP35" s="625"/>
      <c r="DQ35" s="625"/>
      <c r="DR35" s="625"/>
      <c r="DS35" s="625"/>
      <c r="DT35" s="625"/>
      <c r="DU35" s="625"/>
      <c r="DV35" s="626"/>
      <c r="DW35" s="598">
        <v>1.8</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4729422</v>
      </c>
      <c r="S36" s="666"/>
      <c r="T36" s="666"/>
      <c r="U36" s="666"/>
      <c r="V36" s="666"/>
      <c r="W36" s="666"/>
      <c r="X36" s="666"/>
      <c r="Y36" s="667"/>
      <c r="Z36" s="668">
        <v>100</v>
      </c>
      <c r="AA36" s="668"/>
      <c r="AB36" s="668"/>
      <c r="AC36" s="668"/>
      <c r="AD36" s="669">
        <v>2865763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191000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118005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445776</v>
      </c>
      <c r="CS36" s="594"/>
      <c r="CT36" s="594"/>
      <c r="CU36" s="594"/>
      <c r="CV36" s="594"/>
      <c r="CW36" s="594"/>
      <c r="CX36" s="594"/>
      <c r="CY36" s="595"/>
      <c r="CZ36" s="627">
        <v>9.8000000000000007</v>
      </c>
      <c r="DA36" s="628"/>
      <c r="DB36" s="628"/>
      <c r="DC36" s="629"/>
      <c r="DD36" s="602">
        <v>395555</v>
      </c>
      <c r="DE36" s="594"/>
      <c r="DF36" s="594"/>
      <c r="DG36" s="594"/>
      <c r="DH36" s="594"/>
      <c r="DI36" s="594"/>
      <c r="DJ36" s="594"/>
      <c r="DK36" s="595"/>
      <c r="DL36" s="602">
        <v>352017</v>
      </c>
      <c r="DM36" s="594"/>
      <c r="DN36" s="594"/>
      <c r="DO36" s="594"/>
      <c r="DP36" s="594"/>
      <c r="DQ36" s="594"/>
      <c r="DR36" s="594"/>
      <c r="DS36" s="594"/>
      <c r="DT36" s="594"/>
      <c r="DU36" s="594"/>
      <c r="DV36" s="595"/>
      <c r="DW36" s="598">
        <v>11.2</v>
      </c>
      <c r="DX36" s="623"/>
      <c r="DY36" s="623"/>
      <c r="DZ36" s="623"/>
      <c r="EA36" s="623"/>
      <c r="EB36" s="623"/>
      <c r="EC36" s="624"/>
    </row>
    <row r="37" spans="2:133" ht="11.25" customHeight="1">
      <c r="AQ37" s="672" t="s">
        <v>313</v>
      </c>
      <c r="AR37" s="673"/>
      <c r="AS37" s="673"/>
      <c r="AT37" s="673"/>
      <c r="AU37" s="673"/>
      <c r="AV37" s="673"/>
      <c r="AW37" s="673"/>
      <c r="AX37" s="673"/>
      <c r="AY37" s="674"/>
      <c r="AZ37" s="593">
        <v>37432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1749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262700</v>
      </c>
      <c r="CS37" s="625"/>
      <c r="CT37" s="625"/>
      <c r="CU37" s="625"/>
      <c r="CV37" s="625"/>
      <c r="CW37" s="625"/>
      <c r="CX37" s="625"/>
      <c r="CY37" s="626"/>
      <c r="CZ37" s="627">
        <v>5.8</v>
      </c>
      <c r="DA37" s="628"/>
      <c r="DB37" s="628"/>
      <c r="DC37" s="629"/>
      <c r="DD37" s="602">
        <v>262596</v>
      </c>
      <c r="DE37" s="625"/>
      <c r="DF37" s="625"/>
      <c r="DG37" s="625"/>
      <c r="DH37" s="625"/>
      <c r="DI37" s="625"/>
      <c r="DJ37" s="625"/>
      <c r="DK37" s="626"/>
      <c r="DL37" s="602">
        <v>233468</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316</v>
      </c>
      <c r="AR38" s="673"/>
      <c r="AS38" s="673"/>
      <c r="AT38" s="673"/>
      <c r="AU38" s="673"/>
      <c r="AV38" s="673"/>
      <c r="AW38" s="673"/>
      <c r="AX38" s="673"/>
      <c r="AY38" s="674"/>
      <c r="AZ38" s="593">
        <v>120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3162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529313</v>
      </c>
      <c r="CS38" s="594"/>
      <c r="CT38" s="594"/>
      <c r="CU38" s="594"/>
      <c r="CV38" s="594"/>
      <c r="CW38" s="594"/>
      <c r="CX38" s="594"/>
      <c r="CY38" s="595"/>
      <c r="CZ38" s="627">
        <v>11.6</v>
      </c>
      <c r="DA38" s="628"/>
      <c r="DB38" s="628"/>
      <c r="DC38" s="629"/>
      <c r="DD38" s="602">
        <v>475476</v>
      </c>
      <c r="DE38" s="594"/>
      <c r="DF38" s="594"/>
      <c r="DG38" s="594"/>
      <c r="DH38" s="594"/>
      <c r="DI38" s="594"/>
      <c r="DJ38" s="594"/>
      <c r="DK38" s="595"/>
      <c r="DL38" s="602">
        <v>454930</v>
      </c>
      <c r="DM38" s="594"/>
      <c r="DN38" s="594"/>
      <c r="DO38" s="594"/>
      <c r="DP38" s="594"/>
      <c r="DQ38" s="594"/>
      <c r="DR38" s="594"/>
      <c r="DS38" s="594"/>
      <c r="DT38" s="594"/>
      <c r="DU38" s="594"/>
      <c r="DV38" s="595"/>
      <c r="DW38" s="598">
        <v>14.5</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390161</v>
      </c>
      <c r="CS39" s="625"/>
      <c r="CT39" s="625"/>
      <c r="CU39" s="625"/>
      <c r="CV39" s="625"/>
      <c r="CW39" s="625"/>
      <c r="CX39" s="625"/>
      <c r="CY39" s="626"/>
      <c r="CZ39" s="627">
        <v>8.6</v>
      </c>
      <c r="DA39" s="628"/>
      <c r="DB39" s="628"/>
      <c r="DC39" s="629"/>
      <c r="DD39" s="602">
        <v>386345</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84680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34681</v>
      </c>
      <c r="CS40" s="594"/>
      <c r="CT40" s="594"/>
      <c r="CU40" s="594"/>
      <c r="CV40" s="594"/>
      <c r="CW40" s="594"/>
      <c r="CX40" s="594"/>
      <c r="CY40" s="595"/>
      <c r="CZ40" s="627">
        <v>0.8</v>
      </c>
      <c r="DA40" s="628"/>
      <c r="DB40" s="628"/>
      <c r="DC40" s="629"/>
      <c r="DD40" s="602">
        <v>16241</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253633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244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533968</v>
      </c>
      <c r="CS42" s="594"/>
      <c r="CT42" s="594"/>
      <c r="CU42" s="594"/>
      <c r="CV42" s="594"/>
      <c r="CW42" s="594"/>
      <c r="CX42" s="594"/>
      <c r="CY42" s="595"/>
      <c r="CZ42" s="627">
        <v>11.8</v>
      </c>
      <c r="DA42" s="676"/>
      <c r="DB42" s="676"/>
      <c r="DC42" s="677"/>
      <c r="DD42" s="602">
        <v>219147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5394</v>
      </c>
      <c r="CS43" s="625"/>
      <c r="CT43" s="625"/>
      <c r="CU43" s="625"/>
      <c r="CV43" s="625"/>
      <c r="CW43" s="625"/>
      <c r="CX43" s="625"/>
      <c r="CY43" s="626"/>
      <c r="CZ43" s="627">
        <v>0.1</v>
      </c>
      <c r="DA43" s="628"/>
      <c r="DB43" s="628"/>
      <c r="DC43" s="629"/>
      <c r="DD43" s="602">
        <v>5394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533968</v>
      </c>
      <c r="CS44" s="594"/>
      <c r="CT44" s="594"/>
      <c r="CU44" s="594"/>
      <c r="CV44" s="594"/>
      <c r="CW44" s="594"/>
      <c r="CX44" s="594"/>
      <c r="CY44" s="595"/>
      <c r="CZ44" s="627">
        <v>11.8</v>
      </c>
      <c r="DA44" s="676"/>
      <c r="DB44" s="676"/>
      <c r="DC44" s="677"/>
      <c r="DD44" s="602">
        <v>219147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344960</v>
      </c>
      <c r="CS45" s="625"/>
      <c r="CT45" s="625"/>
      <c r="CU45" s="625"/>
      <c r="CV45" s="625"/>
      <c r="CW45" s="625"/>
      <c r="CX45" s="625"/>
      <c r="CY45" s="626"/>
      <c r="CZ45" s="627">
        <v>7.6</v>
      </c>
      <c r="DA45" s="628"/>
      <c r="DB45" s="628"/>
      <c r="DC45" s="629"/>
      <c r="DD45" s="602">
        <v>57235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189008</v>
      </c>
      <c r="CS46" s="594"/>
      <c r="CT46" s="594"/>
      <c r="CU46" s="594"/>
      <c r="CV46" s="594"/>
      <c r="CW46" s="594"/>
      <c r="CX46" s="594"/>
      <c r="CY46" s="595"/>
      <c r="CZ46" s="627">
        <v>4.2</v>
      </c>
      <c r="DA46" s="676"/>
      <c r="DB46" s="676"/>
      <c r="DC46" s="677"/>
      <c r="DD46" s="602">
        <v>161912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4544297</v>
      </c>
      <c r="CS49" s="661"/>
      <c r="CT49" s="661"/>
      <c r="CU49" s="661"/>
      <c r="CV49" s="661"/>
      <c r="CW49" s="661"/>
      <c r="CX49" s="661"/>
      <c r="CY49" s="688"/>
      <c r="CZ49" s="689">
        <v>100</v>
      </c>
      <c r="DA49" s="690"/>
      <c r="DB49" s="690"/>
      <c r="DC49" s="691"/>
      <c r="DD49" s="692">
        <v>3523400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4744</v>
      </c>
      <c r="R7" s="723"/>
      <c r="S7" s="723"/>
      <c r="T7" s="723"/>
      <c r="U7" s="723"/>
      <c r="V7" s="723">
        <v>4558</v>
      </c>
      <c r="W7" s="723"/>
      <c r="X7" s="723"/>
      <c r="Y7" s="723"/>
      <c r="Z7" s="723"/>
      <c r="AA7" s="723">
        <f>Q7-V7</f>
        <v>186</v>
      </c>
      <c r="AB7" s="723"/>
      <c r="AC7" s="723"/>
      <c r="AD7" s="723"/>
      <c r="AE7" s="724"/>
      <c r="AF7" s="725">
        <v>111</v>
      </c>
      <c r="AG7" s="726"/>
      <c r="AH7" s="726"/>
      <c r="AI7" s="726"/>
      <c r="AJ7" s="727"/>
      <c r="AK7" s="762">
        <v>127</v>
      </c>
      <c r="AL7" s="763"/>
      <c r="AM7" s="763"/>
      <c r="AN7" s="763"/>
      <c r="AO7" s="763"/>
      <c r="AP7" s="763">
        <v>4784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537</v>
      </c>
      <c r="BS7" s="766" t="s">
        <v>534</v>
      </c>
      <c r="BT7" s="767"/>
      <c r="BU7" s="767"/>
      <c r="BV7" s="767"/>
      <c r="BW7" s="767"/>
      <c r="BX7" s="767"/>
      <c r="BY7" s="767"/>
      <c r="BZ7" s="767"/>
      <c r="CA7" s="767"/>
      <c r="CB7" s="767"/>
      <c r="CC7" s="767"/>
      <c r="CD7" s="767"/>
      <c r="CE7" s="767"/>
      <c r="CF7" s="767"/>
      <c r="CG7" s="768"/>
      <c r="CH7" s="759">
        <v>-1</v>
      </c>
      <c r="CI7" s="760"/>
      <c r="CJ7" s="760"/>
      <c r="CK7" s="760"/>
      <c r="CL7" s="761"/>
      <c r="CM7" s="759">
        <v>206</v>
      </c>
      <c r="CN7" s="760"/>
      <c r="CO7" s="760"/>
      <c r="CP7" s="760"/>
      <c r="CQ7" s="761"/>
      <c r="CR7" s="759">
        <v>5</v>
      </c>
      <c r="CS7" s="760"/>
      <c r="CT7" s="760"/>
      <c r="CU7" s="760"/>
      <c r="CV7" s="761"/>
      <c r="CW7" s="759" t="s">
        <v>535</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f>Q7</f>
        <v>4744</v>
      </c>
      <c r="R23" s="782"/>
      <c r="S23" s="782"/>
      <c r="T23" s="782"/>
      <c r="U23" s="782"/>
      <c r="V23" s="782">
        <f>V7</f>
        <v>4558</v>
      </c>
      <c r="W23" s="782"/>
      <c r="X23" s="782"/>
      <c r="Y23" s="782"/>
      <c r="Z23" s="782"/>
      <c r="AA23" s="782">
        <f>AA7</f>
        <v>186</v>
      </c>
      <c r="AB23" s="782"/>
      <c r="AC23" s="782"/>
      <c r="AD23" s="782"/>
      <c r="AE23" s="783"/>
      <c r="AF23" s="784">
        <v>111</v>
      </c>
      <c r="AG23" s="782"/>
      <c r="AH23" s="782"/>
      <c r="AI23" s="782"/>
      <c r="AJ23" s="785"/>
      <c r="AK23" s="786"/>
      <c r="AL23" s="787"/>
      <c r="AM23" s="787"/>
      <c r="AN23" s="787"/>
      <c r="AO23" s="787"/>
      <c r="AP23" s="782">
        <f>AP7</f>
        <v>4784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1370</v>
      </c>
      <c r="R28" s="811"/>
      <c r="S28" s="811"/>
      <c r="T28" s="811"/>
      <c r="U28" s="811"/>
      <c r="V28" s="811">
        <v>1233</v>
      </c>
      <c r="W28" s="811"/>
      <c r="X28" s="811"/>
      <c r="Y28" s="811"/>
      <c r="Z28" s="811"/>
      <c r="AA28" s="811">
        <f>Q28-V28</f>
        <v>137</v>
      </c>
      <c r="AB28" s="811"/>
      <c r="AC28" s="811"/>
      <c r="AD28" s="811"/>
      <c r="AE28" s="812"/>
      <c r="AF28" s="813">
        <v>138</v>
      </c>
      <c r="AG28" s="811"/>
      <c r="AH28" s="811"/>
      <c r="AI28" s="811"/>
      <c r="AJ28" s="814"/>
      <c r="AK28" s="815">
        <v>94</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915</v>
      </c>
      <c r="R29" s="747"/>
      <c r="S29" s="747"/>
      <c r="T29" s="747"/>
      <c r="U29" s="747"/>
      <c r="V29" s="747">
        <v>881</v>
      </c>
      <c r="W29" s="747"/>
      <c r="X29" s="747"/>
      <c r="Y29" s="747"/>
      <c r="Z29" s="747"/>
      <c r="AA29" s="747">
        <f>Q29-V29</f>
        <v>34</v>
      </c>
      <c r="AB29" s="747"/>
      <c r="AC29" s="747"/>
      <c r="AD29" s="747"/>
      <c r="AE29" s="748"/>
      <c r="AF29" s="749">
        <v>34</v>
      </c>
      <c r="AG29" s="750"/>
      <c r="AH29" s="750"/>
      <c r="AI29" s="750"/>
      <c r="AJ29" s="751"/>
      <c r="AK29" s="818">
        <v>156</v>
      </c>
      <c r="AL29" s="819"/>
      <c r="AM29" s="819"/>
      <c r="AN29" s="819"/>
      <c r="AO29" s="819"/>
      <c r="AP29" s="819" t="s">
        <v>536</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94</v>
      </c>
      <c r="R30" s="747"/>
      <c r="S30" s="747"/>
      <c r="T30" s="747"/>
      <c r="U30" s="747"/>
      <c r="V30" s="747">
        <v>93</v>
      </c>
      <c r="W30" s="747"/>
      <c r="X30" s="747"/>
      <c r="Y30" s="747"/>
      <c r="Z30" s="747"/>
      <c r="AA30" s="747">
        <f>Q30-V30</f>
        <v>1</v>
      </c>
      <c r="AB30" s="747"/>
      <c r="AC30" s="747"/>
      <c r="AD30" s="747"/>
      <c r="AE30" s="748"/>
      <c r="AF30" s="749">
        <v>1</v>
      </c>
      <c r="AG30" s="750"/>
      <c r="AH30" s="750"/>
      <c r="AI30" s="750"/>
      <c r="AJ30" s="751"/>
      <c r="AK30" s="818">
        <v>29</v>
      </c>
      <c r="AL30" s="819"/>
      <c r="AM30" s="819"/>
      <c r="AN30" s="819"/>
      <c r="AO30" s="819"/>
      <c r="AP30" s="819" t="s">
        <v>536</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226</v>
      </c>
      <c r="R31" s="747"/>
      <c r="S31" s="747"/>
      <c r="T31" s="747"/>
      <c r="U31" s="747"/>
      <c r="V31" s="747">
        <v>222</v>
      </c>
      <c r="W31" s="747"/>
      <c r="X31" s="747"/>
      <c r="Y31" s="747"/>
      <c r="Z31" s="747"/>
      <c r="AA31" s="747">
        <f>Q31-V31</f>
        <v>4</v>
      </c>
      <c r="AB31" s="747"/>
      <c r="AC31" s="747"/>
      <c r="AD31" s="747"/>
      <c r="AE31" s="748"/>
      <c r="AF31" s="749">
        <v>204</v>
      </c>
      <c r="AG31" s="750"/>
      <c r="AH31" s="750"/>
      <c r="AI31" s="750"/>
      <c r="AJ31" s="751"/>
      <c r="AK31" s="818">
        <v>456</v>
      </c>
      <c r="AL31" s="819"/>
      <c r="AM31" s="819"/>
      <c r="AN31" s="819"/>
      <c r="AO31" s="819"/>
      <c r="AP31" s="819">
        <v>475</v>
      </c>
      <c r="AQ31" s="819"/>
      <c r="AR31" s="819"/>
      <c r="AS31" s="819"/>
      <c r="AT31" s="819"/>
      <c r="AU31" s="819">
        <v>175</v>
      </c>
      <c r="AV31" s="819"/>
      <c r="AW31" s="819"/>
      <c r="AX31" s="819"/>
      <c r="AY31" s="819"/>
      <c r="AZ31" s="820" t="s">
        <v>535</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460</v>
      </c>
      <c r="R32" s="747"/>
      <c r="S32" s="747"/>
      <c r="T32" s="747"/>
      <c r="U32" s="747"/>
      <c r="V32" s="747">
        <v>455</v>
      </c>
      <c r="W32" s="747"/>
      <c r="X32" s="747"/>
      <c r="Y32" s="747"/>
      <c r="Z32" s="747"/>
      <c r="AA32" s="747">
        <f>Q32-V32</f>
        <v>5</v>
      </c>
      <c r="AB32" s="747"/>
      <c r="AC32" s="747"/>
      <c r="AD32" s="747"/>
      <c r="AE32" s="748"/>
      <c r="AF32" s="749">
        <v>5</v>
      </c>
      <c r="AG32" s="750"/>
      <c r="AH32" s="750"/>
      <c r="AI32" s="750"/>
      <c r="AJ32" s="751"/>
      <c r="AK32" s="818">
        <v>191</v>
      </c>
      <c r="AL32" s="819"/>
      <c r="AM32" s="819"/>
      <c r="AN32" s="819"/>
      <c r="AO32" s="819"/>
      <c r="AP32" s="819">
        <v>3700</v>
      </c>
      <c r="AQ32" s="819"/>
      <c r="AR32" s="819"/>
      <c r="AS32" s="819"/>
      <c r="AT32" s="819"/>
      <c r="AU32" s="819">
        <v>3353</v>
      </c>
      <c r="AV32" s="819"/>
      <c r="AW32" s="819"/>
      <c r="AX32" s="819"/>
      <c r="AY32" s="819"/>
      <c r="AZ32" s="820" t="s">
        <v>536</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382</v>
      </c>
      <c r="AG63" s="830"/>
      <c r="AH63" s="830"/>
      <c r="AI63" s="830"/>
      <c r="AJ63" s="831"/>
      <c r="AK63" s="832"/>
      <c r="AL63" s="827"/>
      <c r="AM63" s="827"/>
      <c r="AN63" s="827"/>
      <c r="AO63" s="827"/>
      <c r="AP63" s="830">
        <v>4175</v>
      </c>
      <c r="AQ63" s="830"/>
      <c r="AR63" s="830"/>
      <c r="AS63" s="830"/>
      <c r="AT63" s="830"/>
      <c r="AU63" s="830">
        <v>3528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525</v>
      </c>
      <c r="C68" s="858"/>
      <c r="D68" s="858"/>
      <c r="E68" s="858"/>
      <c r="F68" s="858"/>
      <c r="G68" s="858"/>
      <c r="H68" s="858"/>
      <c r="I68" s="858"/>
      <c r="J68" s="858"/>
      <c r="K68" s="858"/>
      <c r="L68" s="858"/>
      <c r="M68" s="858"/>
      <c r="N68" s="858"/>
      <c r="O68" s="858"/>
      <c r="P68" s="859"/>
      <c r="Q68" s="860">
        <v>2401</v>
      </c>
      <c r="R68" s="854"/>
      <c r="S68" s="854"/>
      <c r="T68" s="854"/>
      <c r="U68" s="854"/>
      <c r="V68" s="854">
        <v>2248</v>
      </c>
      <c r="W68" s="854"/>
      <c r="X68" s="854"/>
      <c r="Y68" s="854"/>
      <c r="Z68" s="854"/>
      <c r="AA68" s="854">
        <f t="shared" ref="AA68:AA76" si="0">Q68-V68</f>
        <v>153</v>
      </c>
      <c r="AB68" s="854"/>
      <c r="AC68" s="854"/>
      <c r="AD68" s="854"/>
      <c r="AE68" s="854"/>
      <c r="AF68" s="854">
        <f>AA68-26</f>
        <v>127</v>
      </c>
      <c r="AG68" s="854"/>
      <c r="AH68" s="854"/>
      <c r="AI68" s="854"/>
      <c r="AJ68" s="854"/>
      <c r="AK68" s="854" t="s">
        <v>539</v>
      </c>
      <c r="AL68" s="854"/>
      <c r="AM68" s="854"/>
      <c r="AN68" s="854"/>
      <c r="AO68" s="854"/>
      <c r="AP68" s="854">
        <v>1240</v>
      </c>
      <c r="AQ68" s="854"/>
      <c r="AR68" s="854"/>
      <c r="AS68" s="854"/>
      <c r="AT68" s="854"/>
      <c r="AU68" s="854">
        <v>119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526</v>
      </c>
      <c r="C69" s="862"/>
      <c r="D69" s="862"/>
      <c r="E69" s="862"/>
      <c r="F69" s="862"/>
      <c r="G69" s="862"/>
      <c r="H69" s="862"/>
      <c r="I69" s="862"/>
      <c r="J69" s="862"/>
      <c r="K69" s="862"/>
      <c r="L69" s="862"/>
      <c r="M69" s="862"/>
      <c r="N69" s="862"/>
      <c r="O69" s="862"/>
      <c r="P69" s="863"/>
      <c r="Q69" s="864">
        <v>209</v>
      </c>
      <c r="R69" s="819"/>
      <c r="S69" s="819"/>
      <c r="T69" s="819"/>
      <c r="U69" s="819"/>
      <c r="V69" s="819">
        <v>173</v>
      </c>
      <c r="W69" s="819"/>
      <c r="X69" s="819"/>
      <c r="Y69" s="819"/>
      <c r="Z69" s="819"/>
      <c r="AA69" s="819">
        <f t="shared" si="0"/>
        <v>36</v>
      </c>
      <c r="AB69" s="819"/>
      <c r="AC69" s="819"/>
      <c r="AD69" s="819"/>
      <c r="AE69" s="819"/>
      <c r="AF69" s="819">
        <v>36</v>
      </c>
      <c r="AG69" s="819"/>
      <c r="AH69" s="819"/>
      <c r="AI69" s="819"/>
      <c r="AJ69" s="819"/>
      <c r="AK69" s="819" t="s">
        <v>538</v>
      </c>
      <c r="AL69" s="819"/>
      <c r="AM69" s="819"/>
      <c r="AN69" s="819"/>
      <c r="AO69" s="819"/>
      <c r="AP69" s="819">
        <v>55</v>
      </c>
      <c r="AQ69" s="819"/>
      <c r="AR69" s="819"/>
      <c r="AS69" s="819"/>
      <c r="AT69" s="819"/>
      <c r="AU69" s="819">
        <v>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527</v>
      </c>
      <c r="C70" s="862"/>
      <c r="D70" s="862"/>
      <c r="E70" s="862"/>
      <c r="F70" s="862"/>
      <c r="G70" s="862"/>
      <c r="H70" s="862"/>
      <c r="I70" s="862"/>
      <c r="J70" s="862"/>
      <c r="K70" s="862"/>
      <c r="L70" s="862"/>
      <c r="M70" s="862"/>
      <c r="N70" s="862"/>
      <c r="O70" s="862"/>
      <c r="P70" s="863"/>
      <c r="Q70" s="864">
        <v>6155</v>
      </c>
      <c r="R70" s="819"/>
      <c r="S70" s="819"/>
      <c r="T70" s="819"/>
      <c r="U70" s="819"/>
      <c r="V70" s="819">
        <v>9818</v>
      </c>
      <c r="W70" s="819"/>
      <c r="X70" s="819"/>
      <c r="Y70" s="819"/>
      <c r="Z70" s="819"/>
      <c r="AA70" s="819">
        <f t="shared" si="0"/>
        <v>-3663</v>
      </c>
      <c r="AB70" s="819"/>
      <c r="AC70" s="819"/>
      <c r="AD70" s="819"/>
      <c r="AE70" s="819"/>
      <c r="AF70" s="819">
        <v>2200</v>
      </c>
      <c r="AG70" s="819"/>
      <c r="AH70" s="819"/>
      <c r="AI70" s="819"/>
      <c r="AJ70" s="819"/>
      <c r="AK70" s="819">
        <v>491</v>
      </c>
      <c r="AL70" s="819"/>
      <c r="AM70" s="819"/>
      <c r="AN70" s="819"/>
      <c r="AO70" s="819"/>
      <c r="AP70" s="819">
        <v>8395</v>
      </c>
      <c r="AQ70" s="819"/>
      <c r="AR70" s="819"/>
      <c r="AS70" s="819"/>
      <c r="AT70" s="819"/>
      <c r="AU70" s="819">
        <v>201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528</v>
      </c>
      <c r="C71" s="862"/>
      <c r="D71" s="862"/>
      <c r="E71" s="862"/>
      <c r="F71" s="862"/>
      <c r="G71" s="862"/>
      <c r="H71" s="862"/>
      <c r="I71" s="862"/>
      <c r="J71" s="862"/>
      <c r="K71" s="862"/>
      <c r="L71" s="862"/>
      <c r="M71" s="862"/>
      <c r="N71" s="862"/>
      <c r="O71" s="862"/>
      <c r="P71" s="863"/>
      <c r="Q71" s="864">
        <v>636</v>
      </c>
      <c r="R71" s="819"/>
      <c r="S71" s="819"/>
      <c r="T71" s="819"/>
      <c r="U71" s="819"/>
      <c r="V71" s="819">
        <v>577</v>
      </c>
      <c r="W71" s="819"/>
      <c r="X71" s="819"/>
      <c r="Y71" s="819"/>
      <c r="Z71" s="819"/>
      <c r="AA71" s="819">
        <f t="shared" si="0"/>
        <v>59</v>
      </c>
      <c r="AB71" s="819"/>
      <c r="AC71" s="819"/>
      <c r="AD71" s="819"/>
      <c r="AE71" s="819"/>
      <c r="AF71" s="819">
        <v>34</v>
      </c>
      <c r="AG71" s="819"/>
      <c r="AH71" s="819"/>
      <c r="AI71" s="819"/>
      <c r="AJ71" s="819"/>
      <c r="AK71" s="819">
        <v>34</v>
      </c>
      <c r="AL71" s="819"/>
      <c r="AM71" s="819"/>
      <c r="AN71" s="819"/>
      <c r="AO71" s="819"/>
      <c r="AP71" s="819">
        <v>75</v>
      </c>
      <c r="AQ71" s="819"/>
      <c r="AR71" s="819"/>
      <c r="AS71" s="819"/>
      <c r="AT71" s="819"/>
      <c r="AU71" s="819">
        <v>10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529</v>
      </c>
      <c r="C72" s="862"/>
      <c r="D72" s="862"/>
      <c r="E72" s="862"/>
      <c r="F72" s="862"/>
      <c r="G72" s="862"/>
      <c r="H72" s="862"/>
      <c r="I72" s="862"/>
      <c r="J72" s="862"/>
      <c r="K72" s="862"/>
      <c r="L72" s="862"/>
      <c r="M72" s="862"/>
      <c r="N72" s="862"/>
      <c r="O72" s="862"/>
      <c r="P72" s="863"/>
      <c r="Q72" s="864">
        <v>183</v>
      </c>
      <c r="R72" s="819"/>
      <c r="S72" s="819"/>
      <c r="T72" s="819"/>
      <c r="U72" s="819"/>
      <c r="V72" s="819">
        <v>153</v>
      </c>
      <c r="W72" s="819"/>
      <c r="X72" s="819"/>
      <c r="Y72" s="819"/>
      <c r="Z72" s="819"/>
      <c r="AA72" s="819">
        <f t="shared" si="0"/>
        <v>30</v>
      </c>
      <c r="AB72" s="819"/>
      <c r="AC72" s="819"/>
      <c r="AD72" s="819"/>
      <c r="AE72" s="819"/>
      <c r="AF72" s="819">
        <v>30</v>
      </c>
      <c r="AG72" s="819"/>
      <c r="AH72" s="819"/>
      <c r="AI72" s="819"/>
      <c r="AJ72" s="819"/>
      <c r="AK72" s="819">
        <v>35</v>
      </c>
      <c r="AL72" s="819"/>
      <c r="AM72" s="819"/>
      <c r="AN72" s="819"/>
      <c r="AO72" s="819"/>
      <c r="AP72" s="819" t="s">
        <v>540</v>
      </c>
      <c r="AQ72" s="819"/>
      <c r="AR72" s="819"/>
      <c r="AS72" s="819"/>
      <c r="AT72" s="819"/>
      <c r="AU72" s="819" t="s">
        <v>540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530</v>
      </c>
      <c r="C73" s="862"/>
      <c r="D73" s="862"/>
      <c r="E73" s="862"/>
      <c r="F73" s="862"/>
      <c r="G73" s="862"/>
      <c r="H73" s="862"/>
      <c r="I73" s="862"/>
      <c r="J73" s="862"/>
      <c r="K73" s="862"/>
      <c r="L73" s="862"/>
      <c r="M73" s="862"/>
      <c r="N73" s="862"/>
      <c r="O73" s="862"/>
      <c r="P73" s="863"/>
      <c r="Q73" s="864">
        <v>8179</v>
      </c>
      <c r="R73" s="819"/>
      <c r="S73" s="819"/>
      <c r="T73" s="819"/>
      <c r="U73" s="819"/>
      <c r="V73" s="819">
        <v>7267</v>
      </c>
      <c r="W73" s="819"/>
      <c r="X73" s="819"/>
      <c r="Y73" s="819"/>
      <c r="Z73" s="819"/>
      <c r="AA73" s="819">
        <f t="shared" si="0"/>
        <v>912</v>
      </c>
      <c r="AB73" s="819"/>
      <c r="AC73" s="819"/>
      <c r="AD73" s="819"/>
      <c r="AE73" s="819"/>
      <c r="AF73" s="819">
        <v>912</v>
      </c>
      <c r="AG73" s="819"/>
      <c r="AH73" s="819"/>
      <c r="AI73" s="819"/>
      <c r="AJ73" s="819"/>
      <c r="AK73" s="819">
        <v>1600</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531</v>
      </c>
      <c r="C74" s="862"/>
      <c r="D74" s="862"/>
      <c r="E74" s="862"/>
      <c r="F74" s="862"/>
      <c r="G74" s="862"/>
      <c r="H74" s="862"/>
      <c r="I74" s="862"/>
      <c r="J74" s="862"/>
      <c r="K74" s="862"/>
      <c r="L74" s="862"/>
      <c r="M74" s="862"/>
      <c r="N74" s="862"/>
      <c r="O74" s="862"/>
      <c r="P74" s="863"/>
      <c r="Q74" s="864">
        <v>1345</v>
      </c>
      <c r="R74" s="819"/>
      <c r="S74" s="819"/>
      <c r="T74" s="819"/>
      <c r="U74" s="819"/>
      <c r="V74" s="819">
        <v>1325</v>
      </c>
      <c r="W74" s="819"/>
      <c r="X74" s="819"/>
      <c r="Y74" s="819"/>
      <c r="Z74" s="819"/>
      <c r="AA74" s="819">
        <f t="shared" si="0"/>
        <v>20</v>
      </c>
      <c r="AB74" s="819"/>
      <c r="AC74" s="819"/>
      <c r="AD74" s="819"/>
      <c r="AE74" s="819"/>
      <c r="AF74" s="819">
        <v>20</v>
      </c>
      <c r="AG74" s="819"/>
      <c r="AH74" s="819"/>
      <c r="AI74" s="819"/>
      <c r="AJ74" s="819"/>
      <c r="AK74" s="819" t="s">
        <v>540</v>
      </c>
      <c r="AL74" s="819"/>
      <c r="AM74" s="819"/>
      <c r="AN74" s="819"/>
      <c r="AO74" s="819"/>
      <c r="AP74" s="819" t="s">
        <v>540</v>
      </c>
      <c r="AQ74" s="819"/>
      <c r="AR74" s="819"/>
      <c r="AS74" s="819"/>
      <c r="AT74" s="819"/>
      <c r="AU74" s="819" t="s">
        <v>540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532</v>
      </c>
      <c r="C75" s="862"/>
      <c r="D75" s="862"/>
      <c r="E75" s="862"/>
      <c r="F75" s="862"/>
      <c r="G75" s="862"/>
      <c r="H75" s="862"/>
      <c r="I75" s="862"/>
      <c r="J75" s="862"/>
      <c r="K75" s="862"/>
      <c r="L75" s="862"/>
      <c r="M75" s="862"/>
      <c r="N75" s="862"/>
      <c r="O75" s="862"/>
      <c r="P75" s="863"/>
      <c r="Q75" s="867">
        <v>213484</v>
      </c>
      <c r="R75" s="868"/>
      <c r="S75" s="868"/>
      <c r="T75" s="868"/>
      <c r="U75" s="818"/>
      <c r="V75" s="869">
        <v>209062</v>
      </c>
      <c r="W75" s="868"/>
      <c r="X75" s="868"/>
      <c r="Y75" s="868"/>
      <c r="Z75" s="818"/>
      <c r="AA75" s="869">
        <f t="shared" si="0"/>
        <v>4422</v>
      </c>
      <c r="AB75" s="868"/>
      <c r="AC75" s="868"/>
      <c r="AD75" s="868"/>
      <c r="AE75" s="818"/>
      <c r="AF75" s="869">
        <v>4422</v>
      </c>
      <c r="AG75" s="868"/>
      <c r="AH75" s="868"/>
      <c r="AI75" s="868"/>
      <c r="AJ75" s="818"/>
      <c r="AK75" s="819">
        <v>2242</v>
      </c>
      <c r="AL75" s="819"/>
      <c r="AM75" s="819"/>
      <c r="AN75" s="819"/>
      <c r="AO75" s="819"/>
      <c r="AP75" s="819" t="s">
        <v>540</v>
      </c>
      <c r="AQ75" s="819"/>
      <c r="AR75" s="819"/>
      <c r="AS75" s="819"/>
      <c r="AT75" s="819"/>
      <c r="AU75" s="819" t="s">
        <v>540</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533</v>
      </c>
      <c r="C76" s="862"/>
      <c r="D76" s="862"/>
      <c r="E76" s="862"/>
      <c r="F76" s="862"/>
      <c r="G76" s="862"/>
      <c r="H76" s="862"/>
      <c r="I76" s="862"/>
      <c r="J76" s="862"/>
      <c r="K76" s="862"/>
      <c r="L76" s="862"/>
      <c r="M76" s="862"/>
      <c r="N76" s="862"/>
      <c r="O76" s="862"/>
      <c r="P76" s="863"/>
      <c r="Q76" s="867">
        <v>47</v>
      </c>
      <c r="R76" s="868"/>
      <c r="S76" s="868"/>
      <c r="T76" s="868"/>
      <c r="U76" s="818"/>
      <c r="V76" s="869">
        <v>46</v>
      </c>
      <c r="W76" s="868"/>
      <c r="X76" s="868"/>
      <c r="Y76" s="868"/>
      <c r="Z76" s="818"/>
      <c r="AA76" s="869">
        <f t="shared" si="0"/>
        <v>1</v>
      </c>
      <c r="AB76" s="868"/>
      <c r="AC76" s="868"/>
      <c r="AD76" s="868"/>
      <c r="AE76" s="818"/>
      <c r="AF76" s="869">
        <v>1</v>
      </c>
      <c r="AG76" s="868"/>
      <c r="AH76" s="868"/>
      <c r="AI76" s="868"/>
      <c r="AJ76" s="818"/>
      <c r="AK76" s="819" t="s">
        <v>540</v>
      </c>
      <c r="AL76" s="819"/>
      <c r="AM76" s="819"/>
      <c r="AN76" s="819"/>
      <c r="AO76" s="819"/>
      <c r="AP76" s="819" t="s">
        <v>540</v>
      </c>
      <c r="AQ76" s="819"/>
      <c r="AR76" s="819"/>
      <c r="AS76" s="819"/>
      <c r="AT76" s="819"/>
      <c r="AU76" s="819" t="s">
        <v>540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7782</v>
      </c>
      <c r="AG88" s="830"/>
      <c r="AH88" s="830"/>
      <c r="AI88" s="830"/>
      <c r="AJ88" s="830"/>
      <c r="AK88" s="827"/>
      <c r="AL88" s="827"/>
      <c r="AM88" s="827"/>
      <c r="AN88" s="827"/>
      <c r="AO88" s="827"/>
      <c r="AP88" s="830">
        <v>9765</v>
      </c>
      <c r="AQ88" s="830"/>
      <c r="AR88" s="830"/>
      <c r="AS88" s="830"/>
      <c r="AT88" s="830"/>
      <c r="AU88" s="830">
        <v>333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329188</v>
      </c>
      <c r="AB110" s="890"/>
      <c r="AC110" s="890"/>
      <c r="AD110" s="890"/>
      <c r="AE110" s="891"/>
      <c r="AF110" s="892">
        <v>385723</v>
      </c>
      <c r="AG110" s="890"/>
      <c r="AH110" s="890"/>
      <c r="AI110" s="890"/>
      <c r="AJ110" s="891"/>
      <c r="AK110" s="892">
        <v>436643</v>
      </c>
      <c r="AL110" s="890"/>
      <c r="AM110" s="890"/>
      <c r="AN110" s="890"/>
      <c r="AO110" s="891"/>
      <c r="AP110" s="893">
        <v>16.8</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4737886</v>
      </c>
      <c r="BR110" s="927"/>
      <c r="BS110" s="927"/>
      <c r="BT110" s="927"/>
      <c r="BU110" s="927"/>
      <c r="BV110" s="927">
        <v>4833854</v>
      </c>
      <c r="BW110" s="927"/>
      <c r="BX110" s="927"/>
      <c r="BY110" s="927"/>
      <c r="BZ110" s="927"/>
      <c r="CA110" s="927">
        <v>4784262</v>
      </c>
      <c r="CB110" s="927"/>
      <c r="CC110" s="927"/>
      <c r="CD110" s="927"/>
      <c r="CE110" s="927"/>
      <c r="CF110" s="941">
        <v>184.4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82929</v>
      </c>
      <c r="BR111" s="920"/>
      <c r="BS111" s="920"/>
      <c r="BT111" s="920"/>
      <c r="BU111" s="920"/>
      <c r="BV111" s="920">
        <v>69849</v>
      </c>
      <c r="BW111" s="920"/>
      <c r="BX111" s="920"/>
      <c r="BY111" s="920"/>
      <c r="BZ111" s="920"/>
      <c r="CA111" s="920">
        <v>56481</v>
      </c>
      <c r="CB111" s="920"/>
      <c r="CC111" s="920"/>
      <c r="CD111" s="920"/>
      <c r="CE111" s="920"/>
      <c r="CF111" s="914">
        <v>2.2000000000000002</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3712758</v>
      </c>
      <c r="BR112" s="920"/>
      <c r="BS112" s="920"/>
      <c r="BT112" s="920"/>
      <c r="BU112" s="920"/>
      <c r="BV112" s="920">
        <v>3635400</v>
      </c>
      <c r="BW112" s="920"/>
      <c r="BX112" s="920"/>
      <c r="BY112" s="920"/>
      <c r="BZ112" s="920"/>
      <c r="CA112" s="920">
        <v>3527991</v>
      </c>
      <c r="CB112" s="920"/>
      <c r="CC112" s="920"/>
      <c r="CD112" s="920"/>
      <c r="CE112" s="920"/>
      <c r="CF112" s="914">
        <v>136</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170880</v>
      </c>
      <c r="AB113" s="934"/>
      <c r="AC113" s="934"/>
      <c r="AD113" s="934"/>
      <c r="AE113" s="935"/>
      <c r="AF113" s="936">
        <v>199315</v>
      </c>
      <c r="AG113" s="934"/>
      <c r="AH113" s="934"/>
      <c r="AI113" s="934"/>
      <c r="AJ113" s="935"/>
      <c r="AK113" s="936">
        <v>181959</v>
      </c>
      <c r="AL113" s="934"/>
      <c r="AM113" s="934"/>
      <c r="AN113" s="934"/>
      <c r="AO113" s="935"/>
      <c r="AP113" s="937">
        <v>7</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190052</v>
      </c>
      <c r="BR113" s="920"/>
      <c r="BS113" s="920"/>
      <c r="BT113" s="920"/>
      <c r="BU113" s="920"/>
      <c r="BV113" s="920">
        <v>240431</v>
      </c>
      <c r="BW113" s="920"/>
      <c r="BX113" s="920"/>
      <c r="BY113" s="920"/>
      <c r="BZ113" s="920"/>
      <c r="CA113" s="920">
        <v>333267</v>
      </c>
      <c r="CB113" s="920"/>
      <c r="CC113" s="920"/>
      <c r="CD113" s="920"/>
      <c r="CE113" s="920"/>
      <c r="CF113" s="914">
        <v>12.8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82929</v>
      </c>
      <c r="DH113" s="959"/>
      <c r="DI113" s="959"/>
      <c r="DJ113" s="959"/>
      <c r="DK113" s="960"/>
      <c r="DL113" s="961">
        <v>69849</v>
      </c>
      <c r="DM113" s="959"/>
      <c r="DN113" s="959"/>
      <c r="DO113" s="959"/>
      <c r="DP113" s="960"/>
      <c r="DQ113" s="961">
        <v>56481</v>
      </c>
      <c r="DR113" s="959"/>
      <c r="DS113" s="959"/>
      <c r="DT113" s="959"/>
      <c r="DU113" s="960"/>
      <c r="DV113" s="962">
        <v>2.2000000000000002</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25850</v>
      </c>
      <c r="AB114" s="959"/>
      <c r="AC114" s="959"/>
      <c r="AD114" s="959"/>
      <c r="AE114" s="960"/>
      <c r="AF114" s="961">
        <v>25033</v>
      </c>
      <c r="AG114" s="959"/>
      <c r="AH114" s="959"/>
      <c r="AI114" s="959"/>
      <c r="AJ114" s="960"/>
      <c r="AK114" s="961">
        <v>22887</v>
      </c>
      <c r="AL114" s="959"/>
      <c r="AM114" s="959"/>
      <c r="AN114" s="959"/>
      <c r="AO114" s="960"/>
      <c r="AP114" s="962">
        <v>0.9</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541895</v>
      </c>
      <c r="BR114" s="920"/>
      <c r="BS114" s="920"/>
      <c r="BT114" s="920"/>
      <c r="BU114" s="920"/>
      <c r="BV114" s="920">
        <v>687660</v>
      </c>
      <c r="BW114" s="920"/>
      <c r="BX114" s="920"/>
      <c r="BY114" s="920"/>
      <c r="BZ114" s="920"/>
      <c r="CA114" s="920">
        <v>703347</v>
      </c>
      <c r="CB114" s="920"/>
      <c r="CC114" s="920"/>
      <c r="CD114" s="920"/>
      <c r="CE114" s="920"/>
      <c r="CF114" s="914">
        <v>27.1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14948</v>
      </c>
      <c r="AB115" s="934"/>
      <c r="AC115" s="934"/>
      <c r="AD115" s="934"/>
      <c r="AE115" s="935"/>
      <c r="AF115" s="936">
        <v>14926</v>
      </c>
      <c r="AG115" s="934"/>
      <c r="AH115" s="934"/>
      <c r="AI115" s="934"/>
      <c r="AJ115" s="935"/>
      <c r="AK115" s="936">
        <v>14931</v>
      </c>
      <c r="AL115" s="934"/>
      <c r="AM115" s="934"/>
      <c r="AN115" s="934"/>
      <c r="AO115" s="935"/>
      <c r="AP115" s="937">
        <v>0.6</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5043</v>
      </c>
      <c r="BR115" s="920"/>
      <c r="BS115" s="920"/>
      <c r="BT115" s="920"/>
      <c r="BU115" s="920"/>
      <c r="BV115" s="920" t="s">
        <v>111</v>
      </c>
      <c r="BW115" s="920"/>
      <c r="BX115" s="920"/>
      <c r="BY115" s="920"/>
      <c r="BZ115" s="920"/>
      <c r="CA115" s="920">
        <v>210273</v>
      </c>
      <c r="CB115" s="920"/>
      <c r="CC115" s="920"/>
      <c r="CD115" s="920"/>
      <c r="CE115" s="920"/>
      <c r="CF115" s="914">
        <v>8.1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540866</v>
      </c>
      <c r="AB117" s="966"/>
      <c r="AC117" s="966"/>
      <c r="AD117" s="966"/>
      <c r="AE117" s="967"/>
      <c r="AF117" s="965">
        <v>624997</v>
      </c>
      <c r="AG117" s="966"/>
      <c r="AH117" s="966"/>
      <c r="AI117" s="966"/>
      <c r="AJ117" s="967"/>
      <c r="AK117" s="965">
        <v>656420</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9270563</v>
      </c>
      <c r="BR118" s="986"/>
      <c r="BS118" s="986"/>
      <c r="BT118" s="986"/>
      <c r="BU118" s="986"/>
      <c r="BV118" s="986">
        <v>9467194</v>
      </c>
      <c r="BW118" s="986"/>
      <c r="BX118" s="986"/>
      <c r="BY118" s="986"/>
      <c r="BZ118" s="986"/>
      <c r="CA118" s="986">
        <v>9615621</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4208976</v>
      </c>
      <c r="BR119" s="927"/>
      <c r="BS119" s="927"/>
      <c r="BT119" s="927"/>
      <c r="BU119" s="927"/>
      <c r="BV119" s="927">
        <v>4465825</v>
      </c>
      <c r="BW119" s="927"/>
      <c r="BX119" s="927"/>
      <c r="BY119" s="927"/>
      <c r="BZ119" s="927"/>
      <c r="CA119" s="927">
        <v>4737120</v>
      </c>
      <c r="CB119" s="927"/>
      <c r="CC119" s="927"/>
      <c r="CD119" s="927"/>
      <c r="CE119" s="927"/>
      <c r="CF119" s="941">
        <v>182.6</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v>261278</v>
      </c>
      <c r="CB120" s="920"/>
      <c r="CC120" s="920"/>
      <c r="CD120" s="920"/>
      <c r="CE120" s="920"/>
      <c r="CF120" s="914">
        <v>10.1</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3391386</v>
      </c>
      <c r="DH120" s="927"/>
      <c r="DI120" s="927"/>
      <c r="DJ120" s="927"/>
      <c r="DK120" s="927"/>
      <c r="DL120" s="927">
        <v>3351580</v>
      </c>
      <c r="DM120" s="927"/>
      <c r="DN120" s="927"/>
      <c r="DO120" s="927"/>
      <c r="DP120" s="927"/>
      <c r="DQ120" s="927">
        <v>3352700</v>
      </c>
      <c r="DR120" s="927"/>
      <c r="DS120" s="927"/>
      <c r="DT120" s="927"/>
      <c r="DU120" s="927"/>
      <c r="DV120" s="928">
        <v>129.19999999999999</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14907</v>
      </c>
      <c r="AB121" s="959"/>
      <c r="AC121" s="959"/>
      <c r="AD121" s="959"/>
      <c r="AE121" s="960"/>
      <c r="AF121" s="961">
        <v>14906</v>
      </c>
      <c r="AG121" s="959"/>
      <c r="AH121" s="959"/>
      <c r="AI121" s="959"/>
      <c r="AJ121" s="960"/>
      <c r="AK121" s="961">
        <v>14906</v>
      </c>
      <c r="AL121" s="959"/>
      <c r="AM121" s="959"/>
      <c r="AN121" s="959"/>
      <c r="AO121" s="960"/>
      <c r="AP121" s="962">
        <v>0.6</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5363156</v>
      </c>
      <c r="BR121" s="986"/>
      <c r="BS121" s="986"/>
      <c r="BT121" s="986"/>
      <c r="BU121" s="986"/>
      <c r="BV121" s="986">
        <v>5612348</v>
      </c>
      <c r="BW121" s="986"/>
      <c r="BX121" s="986"/>
      <c r="BY121" s="986"/>
      <c r="BZ121" s="986"/>
      <c r="CA121" s="986">
        <v>5769566</v>
      </c>
      <c r="CB121" s="986"/>
      <c r="CC121" s="986"/>
      <c r="CD121" s="986"/>
      <c r="CE121" s="986"/>
      <c r="CF121" s="1024">
        <v>222.4</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321372</v>
      </c>
      <c r="DH121" s="920"/>
      <c r="DI121" s="920"/>
      <c r="DJ121" s="920"/>
      <c r="DK121" s="920"/>
      <c r="DL121" s="920">
        <v>283820</v>
      </c>
      <c r="DM121" s="920"/>
      <c r="DN121" s="920"/>
      <c r="DO121" s="920"/>
      <c r="DP121" s="920"/>
      <c r="DQ121" s="920">
        <v>175291</v>
      </c>
      <c r="DR121" s="920"/>
      <c r="DS121" s="920"/>
      <c r="DT121" s="920"/>
      <c r="DU121" s="920"/>
      <c r="DV121" s="921">
        <v>6.8</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9572132</v>
      </c>
      <c r="BR122" s="1035"/>
      <c r="BS122" s="1035"/>
      <c r="BT122" s="1035"/>
      <c r="BU122" s="1035"/>
      <c r="BV122" s="1035">
        <v>10078173</v>
      </c>
      <c r="BW122" s="1035"/>
      <c r="BX122" s="1035"/>
      <c r="BY122" s="1035"/>
      <c r="BZ122" s="1035"/>
      <c r="CA122" s="1035">
        <v>10767964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v>210273</v>
      </c>
      <c r="DR126" s="920"/>
      <c r="DS126" s="920"/>
      <c r="DT126" s="920"/>
      <c r="DU126" s="920"/>
      <c r="DV126" s="921">
        <v>8.1</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41</v>
      </c>
      <c r="AB127" s="959"/>
      <c r="AC127" s="959"/>
      <c r="AD127" s="959"/>
      <c r="AE127" s="960"/>
      <c r="AF127" s="961">
        <v>20</v>
      </c>
      <c r="AG127" s="959"/>
      <c r="AH127" s="959"/>
      <c r="AI127" s="959"/>
      <c r="AJ127" s="960"/>
      <c r="AK127" s="961">
        <v>25</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v>5043</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t="s">
        <v>111</v>
      </c>
      <c r="AB128" s="1090"/>
      <c r="AC128" s="1090"/>
      <c r="AD128" s="1090"/>
      <c r="AE128" s="1091"/>
      <c r="AF128" s="1092">
        <v>6466</v>
      </c>
      <c r="AG128" s="1090"/>
      <c r="AH128" s="1090"/>
      <c r="AI128" s="1090"/>
      <c r="AJ128" s="1091"/>
      <c r="AK128" s="1092">
        <v>9017</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2946140</v>
      </c>
      <c r="AB129" s="959"/>
      <c r="AC129" s="959"/>
      <c r="AD129" s="959"/>
      <c r="AE129" s="960"/>
      <c r="AF129" s="961">
        <v>2981181</v>
      </c>
      <c r="AG129" s="959"/>
      <c r="AH129" s="959"/>
      <c r="AI129" s="959"/>
      <c r="AJ129" s="960"/>
      <c r="AK129" s="961">
        <v>2966903</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313589</v>
      </c>
      <c r="AB130" s="959"/>
      <c r="AC130" s="959"/>
      <c r="AD130" s="959"/>
      <c r="AE130" s="960"/>
      <c r="AF130" s="961">
        <v>332352</v>
      </c>
      <c r="AG130" s="959"/>
      <c r="AH130" s="959"/>
      <c r="AI130" s="959"/>
      <c r="AJ130" s="960"/>
      <c r="AK130" s="961">
        <v>372211</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2632551</v>
      </c>
      <c r="AB131" s="998"/>
      <c r="AC131" s="998"/>
      <c r="AD131" s="998"/>
      <c r="AE131" s="999"/>
      <c r="AF131" s="1000">
        <v>2648829</v>
      </c>
      <c r="AG131" s="998"/>
      <c r="AH131" s="998"/>
      <c r="AI131" s="998"/>
      <c r="AJ131" s="999"/>
      <c r="AK131" s="1000">
        <v>2594692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8.6333370180000006</v>
      </c>
      <c r="AB132" s="1104"/>
      <c r="AC132" s="1104"/>
      <c r="AD132" s="1104"/>
      <c r="AE132" s="1105"/>
      <c r="AF132" s="1106">
        <v>10.80398168</v>
      </c>
      <c r="AG132" s="1104"/>
      <c r="AH132" s="1104"/>
      <c r="AI132" s="1104"/>
      <c r="AJ132" s="1105"/>
      <c r="AK132" s="1106">
        <v>10.605960169999999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9.1</v>
      </c>
      <c r="AB133" s="1111"/>
      <c r="AC133" s="1111"/>
      <c r="AD133" s="1111"/>
      <c r="AE133" s="1112"/>
      <c r="AF133" s="1110">
        <v>9.5</v>
      </c>
      <c r="AG133" s="1111"/>
      <c r="AH133" s="1111"/>
      <c r="AI133" s="1111"/>
      <c r="AJ133" s="1112"/>
      <c r="AK133" s="1110">
        <v>10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786077</v>
      </c>
      <c r="L9" s="264">
        <v>69045</v>
      </c>
      <c r="M9" s="265">
        <v>89595</v>
      </c>
      <c r="N9" s="266">
        <v>-22.9</v>
      </c>
    </row>
    <row r="10" spans="1:16">
      <c r="A10" s="248"/>
      <c r="B10" s="244"/>
      <c r="C10" s="244"/>
      <c r="D10" s="244"/>
      <c r="E10" s="244"/>
      <c r="F10" s="244"/>
      <c r="G10" s="1119" t="s">
        <v>470</v>
      </c>
      <c r="H10" s="1120"/>
      <c r="I10" s="1120"/>
      <c r="J10" s="1121"/>
      <c r="K10" s="267">
        <v>134412</v>
      </c>
      <c r="L10" s="268">
        <v>11806</v>
      </c>
      <c r="M10" s="269">
        <v>8996</v>
      </c>
      <c r="N10" s="270">
        <v>31.2</v>
      </c>
    </row>
    <row r="11" spans="1:16" ht="13.5" customHeight="1">
      <c r="A11" s="248"/>
      <c r="B11" s="244"/>
      <c r="C11" s="244"/>
      <c r="D11" s="244"/>
      <c r="E11" s="244"/>
      <c r="F11" s="244"/>
      <c r="G11" s="1119" t="s">
        <v>471</v>
      </c>
      <c r="H11" s="1120"/>
      <c r="I11" s="1120"/>
      <c r="J11" s="1121"/>
      <c r="K11" s="267">
        <v>154643</v>
      </c>
      <c r="L11" s="268">
        <v>13583</v>
      </c>
      <c r="M11" s="269">
        <v>12730</v>
      </c>
      <c r="N11" s="270">
        <v>6.7</v>
      </c>
    </row>
    <row r="12" spans="1:16" ht="13.5" customHeight="1">
      <c r="A12" s="248"/>
      <c r="B12" s="244"/>
      <c r="C12" s="244"/>
      <c r="D12" s="244"/>
      <c r="E12" s="244"/>
      <c r="F12" s="244"/>
      <c r="G12" s="1119" t="s">
        <v>472</v>
      </c>
      <c r="H12" s="1120"/>
      <c r="I12" s="1120"/>
      <c r="J12" s="1121"/>
      <c r="K12" s="267">
        <v>120</v>
      </c>
      <c r="L12" s="268">
        <v>11</v>
      </c>
      <c r="M12" s="269">
        <v>1070</v>
      </c>
      <c r="N12" s="270">
        <v>-99</v>
      </c>
    </row>
    <row r="13" spans="1:16" ht="13.5" customHeight="1">
      <c r="A13" s="248"/>
      <c r="B13" s="244"/>
      <c r="C13" s="244"/>
      <c r="D13" s="244"/>
      <c r="E13" s="244"/>
      <c r="F13" s="244"/>
      <c r="G13" s="1119" t="s">
        <v>473</v>
      </c>
      <c r="H13" s="1120"/>
      <c r="I13" s="1120"/>
      <c r="J13" s="1121"/>
      <c r="K13" s="267" t="s">
        <v>474</v>
      </c>
      <c r="L13" s="268" t="s">
        <v>474</v>
      </c>
      <c r="M13" s="269">
        <v>19</v>
      </c>
      <c r="N13" s="270" t="s">
        <v>474</v>
      </c>
    </row>
    <row r="14" spans="1:16" ht="13.5" customHeight="1">
      <c r="A14" s="248"/>
      <c r="B14" s="244"/>
      <c r="C14" s="244"/>
      <c r="D14" s="244"/>
      <c r="E14" s="244"/>
      <c r="F14" s="244"/>
      <c r="G14" s="1119" t="s">
        <v>475</v>
      </c>
      <c r="H14" s="1120"/>
      <c r="I14" s="1120"/>
      <c r="J14" s="1121"/>
      <c r="K14" s="267">
        <v>80598</v>
      </c>
      <c r="L14" s="268">
        <v>7079</v>
      </c>
      <c r="M14" s="269">
        <v>4490</v>
      </c>
      <c r="N14" s="270">
        <v>57.7</v>
      </c>
    </row>
    <row r="15" spans="1:16" ht="13.5" customHeight="1">
      <c r="A15" s="248"/>
      <c r="B15" s="244"/>
      <c r="C15" s="244"/>
      <c r="D15" s="244"/>
      <c r="E15" s="244"/>
      <c r="F15" s="244"/>
      <c r="G15" s="1119" t="s">
        <v>476</v>
      </c>
      <c r="H15" s="1120"/>
      <c r="I15" s="1120"/>
      <c r="J15" s="1121"/>
      <c r="K15" s="267">
        <v>5394</v>
      </c>
      <c r="L15" s="268">
        <v>474</v>
      </c>
      <c r="M15" s="269">
        <v>2030</v>
      </c>
      <c r="N15" s="270">
        <v>-76.7</v>
      </c>
    </row>
    <row r="16" spans="1:16">
      <c r="A16" s="248"/>
      <c r="B16" s="244"/>
      <c r="C16" s="244"/>
      <c r="D16" s="244"/>
      <c r="E16" s="244"/>
      <c r="F16" s="244"/>
      <c r="G16" s="1122" t="s">
        <v>477</v>
      </c>
      <c r="H16" s="1123"/>
      <c r="I16" s="1123"/>
      <c r="J16" s="1124"/>
      <c r="K16" s="268">
        <v>-81215</v>
      </c>
      <c r="L16" s="268">
        <v>-7134</v>
      </c>
      <c r="M16" s="269">
        <v>-9813</v>
      </c>
      <c r="N16" s="270">
        <v>-27.3</v>
      </c>
    </row>
    <row r="17" spans="1:16">
      <c r="A17" s="248"/>
      <c r="B17" s="244"/>
      <c r="C17" s="244"/>
      <c r="D17" s="244"/>
      <c r="E17" s="244"/>
      <c r="F17" s="244"/>
      <c r="G17" s="1122" t="s">
        <v>170</v>
      </c>
      <c r="H17" s="1123"/>
      <c r="I17" s="1123"/>
      <c r="J17" s="1124"/>
      <c r="K17" s="268">
        <v>1080029</v>
      </c>
      <c r="L17" s="268">
        <v>94864</v>
      </c>
      <c r="M17" s="269">
        <v>109116</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7.91</v>
      </c>
      <c r="L21" s="281">
        <v>10.38</v>
      </c>
      <c r="M21" s="282">
        <v>-2.4700000000000002</v>
      </c>
      <c r="N21" s="249"/>
      <c r="O21" s="283"/>
      <c r="P21" s="279"/>
    </row>
    <row r="22" spans="1:16" s="284" customFormat="1">
      <c r="A22" s="279"/>
      <c r="B22" s="249"/>
      <c r="C22" s="249"/>
      <c r="D22" s="249"/>
      <c r="E22" s="249"/>
      <c r="F22" s="249"/>
      <c r="G22" s="1114" t="s">
        <v>483</v>
      </c>
      <c r="H22" s="1115"/>
      <c r="I22" s="1115"/>
      <c r="J22" s="1116"/>
      <c r="K22" s="285">
        <v>96.7</v>
      </c>
      <c r="L22" s="286">
        <v>95.1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436643</v>
      </c>
      <c r="L32" s="294">
        <v>38352</v>
      </c>
      <c r="M32" s="295">
        <v>57190</v>
      </c>
      <c r="N32" s="296">
        <v>-32.9</v>
      </c>
    </row>
    <row r="33" spans="1:16" ht="13.5" customHeight="1">
      <c r="A33" s="248"/>
      <c r="B33" s="244"/>
      <c r="C33" s="244"/>
      <c r="D33" s="244"/>
      <c r="E33" s="244"/>
      <c r="F33" s="244"/>
      <c r="G33" s="1130" t="s">
        <v>487</v>
      </c>
      <c r="H33" s="1131"/>
      <c r="I33" s="1131"/>
      <c r="J33" s="1132"/>
      <c r="K33" s="294" t="s">
        <v>474</v>
      </c>
      <c r="L33" s="294" t="s">
        <v>474</v>
      </c>
      <c r="M33" s="295" t="s">
        <v>474</v>
      </c>
      <c r="N33" s="296" t="s">
        <v>474</v>
      </c>
    </row>
    <row r="34" spans="1:16" ht="27" customHeight="1">
      <c r="A34" s="248"/>
      <c r="B34" s="244"/>
      <c r="C34" s="244"/>
      <c r="D34" s="244"/>
      <c r="E34" s="244"/>
      <c r="F34" s="244"/>
      <c r="G34" s="1130" t="s">
        <v>488</v>
      </c>
      <c r="H34" s="1131"/>
      <c r="I34" s="1131"/>
      <c r="J34" s="1132"/>
      <c r="K34" s="294" t="s">
        <v>474</v>
      </c>
      <c r="L34" s="294" t="s">
        <v>474</v>
      </c>
      <c r="M34" s="295">
        <v>1</v>
      </c>
      <c r="N34" s="296" t="s">
        <v>474</v>
      </c>
    </row>
    <row r="35" spans="1:16" ht="27" customHeight="1">
      <c r="A35" s="248"/>
      <c r="B35" s="244"/>
      <c r="C35" s="244"/>
      <c r="D35" s="244"/>
      <c r="E35" s="244"/>
      <c r="F35" s="244"/>
      <c r="G35" s="1130" t="s">
        <v>489</v>
      </c>
      <c r="H35" s="1131"/>
      <c r="I35" s="1131"/>
      <c r="J35" s="1132"/>
      <c r="K35" s="294">
        <v>181959</v>
      </c>
      <c r="L35" s="294">
        <v>15982</v>
      </c>
      <c r="M35" s="295">
        <v>16809</v>
      </c>
      <c r="N35" s="296">
        <v>-4.9000000000000004</v>
      </c>
    </row>
    <row r="36" spans="1:16" ht="27" customHeight="1">
      <c r="A36" s="248"/>
      <c r="B36" s="244"/>
      <c r="C36" s="244"/>
      <c r="D36" s="244"/>
      <c r="E36" s="244"/>
      <c r="F36" s="244"/>
      <c r="G36" s="1130" t="s">
        <v>490</v>
      </c>
      <c r="H36" s="1131"/>
      <c r="I36" s="1131"/>
      <c r="J36" s="1132"/>
      <c r="K36" s="294">
        <v>22887</v>
      </c>
      <c r="L36" s="294">
        <v>2010</v>
      </c>
      <c r="M36" s="295">
        <v>4695</v>
      </c>
      <c r="N36" s="296">
        <v>-57.2</v>
      </c>
    </row>
    <row r="37" spans="1:16" ht="13.5" customHeight="1">
      <c r="A37" s="248"/>
      <c r="B37" s="244"/>
      <c r="C37" s="244"/>
      <c r="D37" s="244"/>
      <c r="E37" s="244"/>
      <c r="F37" s="244"/>
      <c r="G37" s="1130" t="s">
        <v>491</v>
      </c>
      <c r="H37" s="1131"/>
      <c r="I37" s="1131"/>
      <c r="J37" s="1132"/>
      <c r="K37" s="294">
        <v>14931</v>
      </c>
      <c r="L37" s="294">
        <v>1311</v>
      </c>
      <c r="M37" s="295">
        <v>1282</v>
      </c>
      <c r="N37" s="296">
        <v>2.2999999999999998</v>
      </c>
    </row>
    <row r="38" spans="1:16" ht="27" customHeight="1">
      <c r="A38" s="248"/>
      <c r="B38" s="244"/>
      <c r="C38" s="244"/>
      <c r="D38" s="244"/>
      <c r="E38" s="244"/>
      <c r="F38" s="244"/>
      <c r="G38" s="1133" t="s">
        <v>492</v>
      </c>
      <c r="H38" s="1134"/>
      <c r="I38" s="1134"/>
      <c r="J38" s="1135"/>
      <c r="K38" s="297" t="s">
        <v>474</v>
      </c>
      <c r="L38" s="297" t="s">
        <v>474</v>
      </c>
      <c r="M38" s="298">
        <v>8</v>
      </c>
      <c r="N38" s="299" t="s">
        <v>474</v>
      </c>
      <c r="O38" s="293"/>
    </row>
    <row r="39" spans="1:16">
      <c r="A39" s="248"/>
      <c r="B39" s="244"/>
      <c r="C39" s="244"/>
      <c r="D39" s="244"/>
      <c r="E39" s="244"/>
      <c r="F39" s="244"/>
      <c r="G39" s="1133" t="s">
        <v>493</v>
      </c>
      <c r="H39" s="1134"/>
      <c r="I39" s="1134"/>
      <c r="J39" s="1135"/>
      <c r="K39" s="300">
        <v>-9017</v>
      </c>
      <c r="L39" s="300">
        <v>-792</v>
      </c>
      <c r="M39" s="301">
        <v>-2615</v>
      </c>
      <c r="N39" s="302">
        <v>-69.7</v>
      </c>
      <c r="O39" s="293"/>
    </row>
    <row r="40" spans="1:16" ht="27" customHeight="1">
      <c r="A40" s="248"/>
      <c r="B40" s="244"/>
      <c r="C40" s="244"/>
      <c r="D40" s="244"/>
      <c r="E40" s="244"/>
      <c r="F40" s="244"/>
      <c r="G40" s="1130" t="s">
        <v>494</v>
      </c>
      <c r="H40" s="1131"/>
      <c r="I40" s="1131"/>
      <c r="J40" s="1132"/>
      <c r="K40" s="300">
        <v>-372211</v>
      </c>
      <c r="L40" s="300">
        <v>-32693</v>
      </c>
      <c r="M40" s="301">
        <v>-54029</v>
      </c>
      <c r="N40" s="302">
        <v>-39.5</v>
      </c>
      <c r="O40" s="293"/>
    </row>
    <row r="41" spans="1:16">
      <c r="A41" s="248"/>
      <c r="B41" s="244"/>
      <c r="C41" s="244"/>
      <c r="D41" s="244"/>
      <c r="E41" s="244"/>
      <c r="F41" s="244"/>
      <c r="G41" s="1136" t="s">
        <v>280</v>
      </c>
      <c r="H41" s="1137"/>
      <c r="I41" s="1137"/>
      <c r="J41" s="1138"/>
      <c r="K41" s="294">
        <v>275192</v>
      </c>
      <c r="L41" s="300">
        <v>24171</v>
      </c>
      <c r="M41" s="301">
        <v>23340</v>
      </c>
      <c r="N41" s="302">
        <v>3.6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534686</v>
      </c>
      <c r="J51" s="320">
        <v>46972</v>
      </c>
      <c r="K51" s="321">
        <v>22.8</v>
      </c>
      <c r="L51" s="322">
        <v>95443</v>
      </c>
      <c r="M51" s="323">
        <v>9.8000000000000007</v>
      </c>
      <c r="N51" s="324">
        <v>13</v>
      </c>
    </row>
    <row r="52" spans="1:14">
      <c r="A52" s="248"/>
      <c r="B52" s="244"/>
      <c r="C52" s="244"/>
      <c r="D52" s="244"/>
      <c r="E52" s="244"/>
      <c r="F52" s="244"/>
      <c r="G52" s="325"/>
      <c r="H52" s="326" t="s">
        <v>505</v>
      </c>
      <c r="I52" s="327">
        <v>304115</v>
      </c>
      <c r="J52" s="328">
        <v>26717</v>
      </c>
      <c r="K52" s="329">
        <v>-11.5</v>
      </c>
      <c r="L52" s="330">
        <v>48538</v>
      </c>
      <c r="M52" s="331">
        <v>-4.5999999999999996</v>
      </c>
      <c r="N52" s="332">
        <v>-6.9</v>
      </c>
    </row>
    <row r="53" spans="1:14">
      <c r="A53" s="248"/>
      <c r="B53" s="244"/>
      <c r="C53" s="244"/>
      <c r="D53" s="244"/>
      <c r="E53" s="244"/>
      <c r="F53" s="244"/>
      <c r="G53" s="310" t="s">
        <v>506</v>
      </c>
      <c r="H53" s="311"/>
      <c r="I53" s="319">
        <v>602272</v>
      </c>
      <c r="J53" s="320">
        <v>52891</v>
      </c>
      <c r="K53" s="321">
        <v>12.6</v>
      </c>
      <c r="L53" s="322">
        <v>70897</v>
      </c>
      <c r="M53" s="323">
        <v>-25.7</v>
      </c>
      <c r="N53" s="324">
        <v>38.299999999999997</v>
      </c>
    </row>
    <row r="54" spans="1:14">
      <c r="A54" s="248"/>
      <c r="B54" s="244"/>
      <c r="C54" s="244"/>
      <c r="D54" s="244"/>
      <c r="E54" s="244"/>
      <c r="F54" s="244"/>
      <c r="G54" s="325"/>
      <c r="H54" s="326" t="s">
        <v>505</v>
      </c>
      <c r="I54" s="327">
        <v>135639</v>
      </c>
      <c r="J54" s="328">
        <v>11912</v>
      </c>
      <c r="K54" s="329">
        <v>-55.4</v>
      </c>
      <c r="L54" s="330">
        <v>39878</v>
      </c>
      <c r="M54" s="331">
        <v>-17.8</v>
      </c>
      <c r="N54" s="332">
        <v>-37.6</v>
      </c>
    </row>
    <row r="55" spans="1:14">
      <c r="A55" s="248"/>
      <c r="B55" s="244"/>
      <c r="C55" s="244"/>
      <c r="D55" s="244"/>
      <c r="E55" s="244"/>
      <c r="F55" s="244"/>
      <c r="G55" s="310" t="s">
        <v>507</v>
      </c>
      <c r="H55" s="311"/>
      <c r="I55" s="319">
        <v>267879</v>
      </c>
      <c r="J55" s="320">
        <v>23533</v>
      </c>
      <c r="K55" s="321">
        <v>-55.5</v>
      </c>
      <c r="L55" s="322">
        <v>66496</v>
      </c>
      <c r="M55" s="323">
        <v>-6.2</v>
      </c>
      <c r="N55" s="324">
        <v>-49.3</v>
      </c>
    </row>
    <row r="56" spans="1:14">
      <c r="A56" s="248"/>
      <c r="B56" s="244"/>
      <c r="C56" s="244"/>
      <c r="D56" s="244"/>
      <c r="E56" s="244"/>
      <c r="F56" s="244"/>
      <c r="G56" s="325"/>
      <c r="H56" s="326" t="s">
        <v>505</v>
      </c>
      <c r="I56" s="327">
        <v>131741</v>
      </c>
      <c r="J56" s="328">
        <v>11573</v>
      </c>
      <c r="K56" s="329">
        <v>-2.8</v>
      </c>
      <c r="L56" s="330">
        <v>36530</v>
      </c>
      <c r="M56" s="331">
        <v>-8.4</v>
      </c>
      <c r="N56" s="332">
        <v>5.6</v>
      </c>
    </row>
    <row r="57" spans="1:14">
      <c r="A57" s="248"/>
      <c r="B57" s="244"/>
      <c r="C57" s="244"/>
      <c r="D57" s="244"/>
      <c r="E57" s="244"/>
      <c r="F57" s="244"/>
      <c r="G57" s="310" t="s">
        <v>508</v>
      </c>
      <c r="H57" s="311"/>
      <c r="I57" s="319">
        <v>681810</v>
      </c>
      <c r="J57" s="320">
        <v>59908</v>
      </c>
      <c r="K57" s="321">
        <v>154.6</v>
      </c>
      <c r="L57" s="322">
        <v>82748</v>
      </c>
      <c r="M57" s="323">
        <v>24.4</v>
      </c>
      <c r="N57" s="324">
        <v>130.19999999999999</v>
      </c>
    </row>
    <row r="58" spans="1:14">
      <c r="A58" s="248"/>
      <c r="B58" s="244"/>
      <c r="C58" s="244"/>
      <c r="D58" s="244"/>
      <c r="E58" s="244"/>
      <c r="F58" s="244"/>
      <c r="G58" s="325"/>
      <c r="H58" s="326" t="s">
        <v>505</v>
      </c>
      <c r="I58" s="327">
        <v>176185</v>
      </c>
      <c r="J58" s="328">
        <v>15481</v>
      </c>
      <c r="K58" s="329">
        <v>33.799999999999997</v>
      </c>
      <c r="L58" s="330">
        <v>44732</v>
      </c>
      <c r="M58" s="331">
        <v>22.5</v>
      </c>
      <c r="N58" s="332">
        <v>11.3</v>
      </c>
    </row>
    <row r="59" spans="1:14">
      <c r="A59" s="248"/>
      <c r="B59" s="244"/>
      <c r="C59" s="244"/>
      <c r="D59" s="244"/>
      <c r="E59" s="244"/>
      <c r="F59" s="244"/>
      <c r="G59" s="310" t="s">
        <v>509</v>
      </c>
      <c r="H59" s="311"/>
      <c r="I59" s="319">
        <v>533968</v>
      </c>
      <c r="J59" s="320">
        <v>46901</v>
      </c>
      <c r="K59" s="321">
        <v>-21.7</v>
      </c>
      <c r="L59" s="322">
        <v>91837</v>
      </c>
      <c r="M59" s="323">
        <v>11</v>
      </c>
      <c r="N59" s="324">
        <v>-32.700000000000003</v>
      </c>
    </row>
    <row r="60" spans="1:14">
      <c r="A60" s="248"/>
      <c r="B60" s="244"/>
      <c r="C60" s="244"/>
      <c r="D60" s="244"/>
      <c r="E60" s="244"/>
      <c r="F60" s="244"/>
      <c r="G60" s="325"/>
      <c r="H60" s="326" t="s">
        <v>505</v>
      </c>
      <c r="I60" s="333">
        <v>189008</v>
      </c>
      <c r="J60" s="328">
        <v>16601</v>
      </c>
      <c r="K60" s="329">
        <v>7.2</v>
      </c>
      <c r="L60" s="330">
        <v>54439</v>
      </c>
      <c r="M60" s="331">
        <v>21.7</v>
      </c>
      <c r="N60" s="332">
        <v>-14.5</v>
      </c>
    </row>
    <row r="61" spans="1:14">
      <c r="A61" s="248"/>
      <c r="B61" s="244"/>
      <c r="C61" s="244"/>
      <c r="D61" s="244"/>
      <c r="E61" s="244"/>
      <c r="F61" s="244"/>
      <c r="G61" s="310" t="s">
        <v>510</v>
      </c>
      <c r="H61" s="334"/>
      <c r="I61" s="335">
        <v>524123</v>
      </c>
      <c r="J61" s="336">
        <v>46041</v>
      </c>
      <c r="K61" s="337">
        <v>22.6</v>
      </c>
      <c r="L61" s="338">
        <v>81484</v>
      </c>
      <c r="M61" s="339">
        <v>2.7</v>
      </c>
      <c r="N61" s="324">
        <v>19.899999999999999</v>
      </c>
    </row>
    <row r="62" spans="1:14">
      <c r="A62" s="248"/>
      <c r="B62" s="244"/>
      <c r="C62" s="244"/>
      <c r="D62" s="244"/>
      <c r="E62" s="244"/>
      <c r="F62" s="244"/>
      <c r="G62" s="325"/>
      <c r="H62" s="326" t="s">
        <v>505</v>
      </c>
      <c r="I62" s="327">
        <v>187338</v>
      </c>
      <c r="J62" s="328">
        <v>16457</v>
      </c>
      <c r="K62" s="329">
        <v>-5.7</v>
      </c>
      <c r="L62" s="330">
        <v>44823</v>
      </c>
      <c r="M62" s="331">
        <v>2.7</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75.959999999999994</v>
      </c>
      <c r="G47" s="12">
        <v>80.5</v>
      </c>
      <c r="H47" s="12">
        <v>86.4</v>
      </c>
      <c r="I47" s="12">
        <v>89.06</v>
      </c>
      <c r="J47" s="13">
        <v>100.9</v>
      </c>
    </row>
    <row r="48" spans="2:10" ht="57.75" customHeight="1">
      <c r="B48" s="14"/>
      <c r="C48" s="1141" t="s">
        <v>4</v>
      </c>
      <c r="D48" s="1141"/>
      <c r="E48" s="1142"/>
      <c r="F48" s="15">
        <v>6.99</v>
      </c>
      <c r="G48" s="16">
        <v>12.28</v>
      </c>
      <c r="H48" s="16">
        <v>9.9600000000000009</v>
      </c>
      <c r="I48" s="16">
        <v>12.18</v>
      </c>
      <c r="J48" s="17">
        <v>3.75</v>
      </c>
    </row>
    <row r="49" spans="2:10" ht="57.75" customHeight="1" thickBot="1">
      <c r="B49" s="18"/>
      <c r="C49" s="1143" t="s">
        <v>5</v>
      </c>
      <c r="D49" s="1143"/>
      <c r="E49" s="1144"/>
      <c r="F49" s="19">
        <v>0.28000000000000003</v>
      </c>
      <c r="G49" s="20">
        <v>9.51</v>
      </c>
      <c r="H49" s="20">
        <v>4.7</v>
      </c>
      <c r="I49" s="20">
        <v>6.01</v>
      </c>
      <c r="J49" s="21">
        <v>2.93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4.8600000000000003</v>
      </c>
      <c r="G34" s="33">
        <v>6.49</v>
      </c>
      <c r="H34" s="33">
        <v>7.28</v>
      </c>
      <c r="I34" s="33">
        <v>6.85</v>
      </c>
      <c r="J34" s="34">
        <v>6.88</v>
      </c>
      <c r="K34" s="22"/>
      <c r="L34" s="22"/>
      <c r="M34" s="22"/>
      <c r="N34" s="22"/>
      <c r="O34" s="22"/>
      <c r="P34" s="22"/>
    </row>
    <row r="35" spans="1:16" ht="39" customHeight="1">
      <c r="A35" s="22"/>
      <c r="B35" s="35"/>
      <c r="C35" s="1145" t="s">
        <v>518</v>
      </c>
      <c r="D35" s="1146"/>
      <c r="E35" s="1147"/>
      <c r="F35" s="36">
        <v>4.78</v>
      </c>
      <c r="G35" s="37">
        <v>4.83</v>
      </c>
      <c r="H35" s="37">
        <v>5.21</v>
      </c>
      <c r="I35" s="37">
        <v>3.8</v>
      </c>
      <c r="J35" s="38">
        <v>4.6399999999999997</v>
      </c>
      <c r="K35" s="22"/>
      <c r="L35" s="22"/>
      <c r="M35" s="22"/>
      <c r="N35" s="22"/>
      <c r="O35" s="22"/>
      <c r="P35" s="22"/>
    </row>
    <row r="36" spans="1:16" ht="39" customHeight="1">
      <c r="A36" s="22"/>
      <c r="B36" s="35"/>
      <c r="C36" s="1145" t="s">
        <v>519</v>
      </c>
      <c r="D36" s="1146"/>
      <c r="E36" s="1147"/>
      <c r="F36" s="36">
        <v>6.98</v>
      </c>
      <c r="G36" s="37">
        <v>12.27</v>
      </c>
      <c r="H36" s="37">
        <v>9.9499999999999993</v>
      </c>
      <c r="I36" s="37">
        <v>12.17</v>
      </c>
      <c r="J36" s="38">
        <v>3.74</v>
      </c>
      <c r="K36" s="22"/>
      <c r="L36" s="22"/>
      <c r="M36" s="22"/>
      <c r="N36" s="22"/>
      <c r="O36" s="22"/>
      <c r="P36" s="22"/>
    </row>
    <row r="37" spans="1:16" ht="39" customHeight="1">
      <c r="A37" s="22"/>
      <c r="B37" s="35"/>
      <c r="C37" s="1145" t="s">
        <v>520</v>
      </c>
      <c r="D37" s="1146"/>
      <c r="E37" s="1147"/>
      <c r="F37" s="36">
        <v>0.78</v>
      </c>
      <c r="G37" s="37">
        <v>0.88</v>
      </c>
      <c r="H37" s="37">
        <v>1.1000000000000001</v>
      </c>
      <c r="I37" s="37">
        <v>1.1000000000000001</v>
      </c>
      <c r="J37" s="38">
        <v>1.1299999999999999</v>
      </c>
      <c r="K37" s="22"/>
      <c r="L37" s="22"/>
      <c r="M37" s="22"/>
      <c r="N37" s="22"/>
      <c r="O37" s="22"/>
      <c r="P37" s="22"/>
    </row>
    <row r="38" spans="1:16" ht="39" customHeight="1">
      <c r="A38" s="22"/>
      <c r="B38" s="35"/>
      <c r="C38" s="1145" t="s">
        <v>521</v>
      </c>
      <c r="D38" s="1146"/>
      <c r="E38" s="1147"/>
      <c r="F38" s="36">
        <v>0.84</v>
      </c>
      <c r="G38" s="37">
        <v>0.96</v>
      </c>
      <c r="H38" s="37">
        <v>0.37</v>
      </c>
      <c r="I38" s="37">
        <v>0.36</v>
      </c>
      <c r="J38" s="38">
        <v>0.17</v>
      </c>
      <c r="K38" s="22"/>
      <c r="L38" s="22"/>
      <c r="M38" s="22"/>
      <c r="N38" s="22"/>
      <c r="O38" s="22"/>
      <c r="P38" s="22"/>
    </row>
    <row r="39" spans="1:16" ht="39" customHeight="1">
      <c r="A39" s="22"/>
      <c r="B39" s="35"/>
      <c r="C39" s="1145" t="s">
        <v>522</v>
      </c>
      <c r="D39" s="1146"/>
      <c r="E39" s="1147"/>
      <c r="F39" s="36">
        <v>0.08</v>
      </c>
      <c r="G39" s="37">
        <v>0.05</v>
      </c>
      <c r="H39" s="37">
        <v>0.03</v>
      </c>
      <c r="I39" s="37">
        <v>0.02</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524</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293</v>
      </c>
      <c r="L45" s="60">
        <v>301</v>
      </c>
      <c r="M45" s="60">
        <v>329</v>
      </c>
      <c r="N45" s="60">
        <v>386</v>
      </c>
      <c r="O45" s="61">
        <v>437</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183</v>
      </c>
      <c r="L48" s="64">
        <v>180</v>
      </c>
      <c r="M48" s="64">
        <v>171</v>
      </c>
      <c r="N48" s="64">
        <v>199</v>
      </c>
      <c r="O48" s="65">
        <v>182</v>
      </c>
      <c r="P48" s="48"/>
      <c r="Q48" s="48"/>
      <c r="R48" s="48"/>
      <c r="S48" s="48"/>
      <c r="T48" s="48"/>
      <c r="U48" s="48"/>
    </row>
    <row r="49" spans="1:21" ht="30.75" customHeight="1">
      <c r="A49" s="48"/>
      <c r="B49" s="1163"/>
      <c r="C49" s="1164"/>
      <c r="D49" s="62"/>
      <c r="E49" s="1155" t="s">
        <v>16</v>
      </c>
      <c r="F49" s="1155"/>
      <c r="G49" s="1155"/>
      <c r="H49" s="1155"/>
      <c r="I49" s="1155"/>
      <c r="J49" s="1156"/>
      <c r="K49" s="63">
        <v>23</v>
      </c>
      <c r="L49" s="64">
        <v>26</v>
      </c>
      <c r="M49" s="64">
        <v>26</v>
      </c>
      <c r="N49" s="64">
        <v>25</v>
      </c>
      <c r="O49" s="65">
        <v>23</v>
      </c>
      <c r="P49" s="48"/>
      <c r="Q49" s="48"/>
      <c r="R49" s="48"/>
      <c r="S49" s="48"/>
      <c r="T49" s="48"/>
      <c r="U49" s="48"/>
    </row>
    <row r="50" spans="1:21" ht="30.75" customHeight="1">
      <c r="A50" s="48"/>
      <c r="B50" s="1163"/>
      <c r="C50" s="1164"/>
      <c r="D50" s="62"/>
      <c r="E50" s="1155" t="s">
        <v>17</v>
      </c>
      <c r="F50" s="1155"/>
      <c r="G50" s="1155"/>
      <c r="H50" s="1155"/>
      <c r="I50" s="1155"/>
      <c r="J50" s="1156"/>
      <c r="K50" s="63">
        <v>15</v>
      </c>
      <c r="L50" s="64">
        <v>15</v>
      </c>
      <c r="M50" s="64">
        <v>15</v>
      </c>
      <c r="N50" s="64">
        <v>15</v>
      </c>
      <c r="O50" s="65">
        <v>15</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260</v>
      </c>
      <c r="L52" s="64">
        <v>279</v>
      </c>
      <c r="M52" s="64">
        <v>314</v>
      </c>
      <c r="N52" s="64">
        <v>339</v>
      </c>
      <c r="O52" s="65">
        <v>382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254</v>
      </c>
      <c r="L53" s="69">
        <v>243</v>
      </c>
      <c r="M53" s="69">
        <v>227</v>
      </c>
      <c r="N53" s="69">
        <v>286</v>
      </c>
      <c r="O53" s="70">
        <v>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4075</v>
      </c>
      <c r="J41" s="83">
        <v>4441</v>
      </c>
      <c r="K41" s="83">
        <v>4738</v>
      </c>
      <c r="L41" s="83">
        <v>4834</v>
      </c>
      <c r="M41" s="84">
        <v>4784</v>
      </c>
    </row>
    <row r="42" spans="2:13" ht="27.75" customHeight="1">
      <c r="B42" s="1171"/>
      <c r="C42" s="1172"/>
      <c r="D42" s="85"/>
      <c r="E42" s="1177" t="s">
        <v>26</v>
      </c>
      <c r="F42" s="1177"/>
      <c r="G42" s="1177"/>
      <c r="H42" s="1178"/>
      <c r="I42" s="86">
        <v>108</v>
      </c>
      <c r="J42" s="87">
        <v>96</v>
      </c>
      <c r="K42" s="87">
        <v>83</v>
      </c>
      <c r="L42" s="87">
        <v>70</v>
      </c>
      <c r="M42" s="88">
        <v>56</v>
      </c>
    </row>
    <row r="43" spans="2:13" ht="27.75" customHeight="1">
      <c r="B43" s="1171"/>
      <c r="C43" s="1172"/>
      <c r="D43" s="85"/>
      <c r="E43" s="1177" t="s">
        <v>27</v>
      </c>
      <c r="F43" s="1177"/>
      <c r="G43" s="1177"/>
      <c r="H43" s="1178"/>
      <c r="I43" s="86">
        <v>3812</v>
      </c>
      <c r="J43" s="87">
        <v>3955</v>
      </c>
      <c r="K43" s="87">
        <v>3713</v>
      </c>
      <c r="L43" s="87">
        <v>3635</v>
      </c>
      <c r="M43" s="88">
        <v>3528</v>
      </c>
    </row>
    <row r="44" spans="2:13" ht="27.75" customHeight="1">
      <c r="B44" s="1171"/>
      <c r="C44" s="1172"/>
      <c r="D44" s="85"/>
      <c r="E44" s="1177" t="s">
        <v>28</v>
      </c>
      <c r="F44" s="1177"/>
      <c r="G44" s="1177"/>
      <c r="H44" s="1178"/>
      <c r="I44" s="86">
        <v>204</v>
      </c>
      <c r="J44" s="87">
        <v>195</v>
      </c>
      <c r="K44" s="87">
        <v>190</v>
      </c>
      <c r="L44" s="87">
        <v>240</v>
      </c>
      <c r="M44" s="88">
        <v>333</v>
      </c>
    </row>
    <row r="45" spans="2:13" ht="27.75" customHeight="1">
      <c r="B45" s="1171"/>
      <c r="C45" s="1172"/>
      <c r="D45" s="85"/>
      <c r="E45" s="1177" t="s">
        <v>29</v>
      </c>
      <c r="F45" s="1177"/>
      <c r="G45" s="1177"/>
      <c r="H45" s="1178"/>
      <c r="I45" s="86">
        <v>609</v>
      </c>
      <c r="J45" s="87">
        <v>618</v>
      </c>
      <c r="K45" s="87">
        <v>542</v>
      </c>
      <c r="L45" s="87">
        <v>688</v>
      </c>
      <c r="M45" s="88">
        <v>703</v>
      </c>
    </row>
    <row r="46" spans="2:13" ht="27.75" customHeight="1">
      <c r="B46" s="1171"/>
      <c r="C46" s="1172"/>
      <c r="D46" s="85"/>
      <c r="E46" s="1177" t="s">
        <v>30</v>
      </c>
      <c r="F46" s="1177"/>
      <c r="G46" s="1177"/>
      <c r="H46" s="1178"/>
      <c r="I46" s="86" t="s">
        <v>474</v>
      </c>
      <c r="J46" s="87">
        <v>9</v>
      </c>
      <c r="K46" s="87">
        <v>5</v>
      </c>
      <c r="L46" s="87" t="s">
        <v>474</v>
      </c>
      <c r="M46" s="88">
        <v>210</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3586</v>
      </c>
      <c r="J49" s="87">
        <v>3708</v>
      </c>
      <c r="K49" s="87">
        <v>4209</v>
      </c>
      <c r="L49" s="87">
        <v>4466</v>
      </c>
      <c r="M49" s="88">
        <v>4737</v>
      </c>
    </row>
    <row r="50" spans="2:13" ht="27.75" customHeight="1">
      <c r="B50" s="1171"/>
      <c r="C50" s="1172"/>
      <c r="D50" s="85"/>
      <c r="E50" s="1177" t="s">
        <v>35</v>
      </c>
      <c r="F50" s="1177"/>
      <c r="G50" s="1177"/>
      <c r="H50" s="1178"/>
      <c r="I50" s="86" t="s">
        <v>474</v>
      </c>
      <c r="J50" s="87" t="s">
        <v>474</v>
      </c>
      <c r="K50" s="87" t="s">
        <v>474</v>
      </c>
      <c r="L50" s="87" t="s">
        <v>474</v>
      </c>
      <c r="M50" s="88">
        <v>261</v>
      </c>
    </row>
    <row r="51" spans="2:13" ht="27.75" customHeight="1">
      <c r="B51" s="1173"/>
      <c r="C51" s="1174"/>
      <c r="D51" s="85"/>
      <c r="E51" s="1177" t="s">
        <v>36</v>
      </c>
      <c r="F51" s="1177"/>
      <c r="G51" s="1177"/>
      <c r="H51" s="1178"/>
      <c r="I51" s="86">
        <v>4738</v>
      </c>
      <c r="J51" s="87">
        <v>5002</v>
      </c>
      <c r="K51" s="87">
        <v>5363</v>
      </c>
      <c r="L51" s="87">
        <v>5612</v>
      </c>
      <c r="M51" s="88">
        <v>5770</v>
      </c>
    </row>
    <row r="52" spans="2:13" ht="27.75" customHeight="1" thickBot="1">
      <c r="B52" s="1181" t="s">
        <v>37</v>
      </c>
      <c r="C52" s="1182"/>
      <c r="D52" s="90"/>
      <c r="E52" s="1183" t="s">
        <v>38</v>
      </c>
      <c r="F52" s="1183"/>
      <c r="G52" s="1183"/>
      <c r="H52" s="1184"/>
      <c r="I52" s="91">
        <v>484</v>
      </c>
      <c r="J52" s="92">
        <v>604</v>
      </c>
      <c r="K52" s="92">
        <v>-302</v>
      </c>
      <c r="L52" s="92">
        <v>-611</v>
      </c>
      <c r="M52" s="93">
        <v>-1152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46972</v>
      </c>
      <c r="E3" s="116"/>
      <c r="F3" s="117">
        <v>95443</v>
      </c>
      <c r="G3" s="118"/>
      <c r="H3" s="119"/>
    </row>
    <row r="4" spans="1:8">
      <c r="A4" s="120"/>
      <c r="B4" s="121"/>
      <c r="C4" s="122"/>
      <c r="D4" s="123">
        <v>26717</v>
      </c>
      <c r="E4" s="124"/>
      <c r="F4" s="125">
        <v>48538</v>
      </c>
      <c r="G4" s="126"/>
      <c r="H4" s="127"/>
    </row>
    <row r="5" spans="1:8">
      <c r="A5" s="108" t="s">
        <v>506</v>
      </c>
      <c r="B5" s="113"/>
      <c r="C5" s="114"/>
      <c r="D5" s="115">
        <v>52891</v>
      </c>
      <c r="E5" s="116"/>
      <c r="F5" s="117">
        <v>70897</v>
      </c>
      <c r="G5" s="118"/>
      <c r="H5" s="119"/>
    </row>
    <row r="6" spans="1:8">
      <c r="A6" s="120"/>
      <c r="B6" s="121"/>
      <c r="C6" s="122"/>
      <c r="D6" s="123">
        <v>11912</v>
      </c>
      <c r="E6" s="124"/>
      <c r="F6" s="125">
        <v>39878</v>
      </c>
      <c r="G6" s="126"/>
      <c r="H6" s="127"/>
    </row>
    <row r="7" spans="1:8">
      <c r="A7" s="108" t="s">
        <v>507</v>
      </c>
      <c r="B7" s="113"/>
      <c r="C7" s="114"/>
      <c r="D7" s="115">
        <v>23533</v>
      </c>
      <c r="E7" s="116"/>
      <c r="F7" s="117">
        <v>66496</v>
      </c>
      <c r="G7" s="118"/>
      <c r="H7" s="119"/>
    </row>
    <row r="8" spans="1:8">
      <c r="A8" s="120"/>
      <c r="B8" s="121"/>
      <c r="C8" s="122"/>
      <c r="D8" s="123">
        <v>11573</v>
      </c>
      <c r="E8" s="124"/>
      <c r="F8" s="125">
        <v>36530</v>
      </c>
      <c r="G8" s="126"/>
      <c r="H8" s="127"/>
    </row>
    <row r="9" spans="1:8">
      <c r="A9" s="108" t="s">
        <v>508</v>
      </c>
      <c r="B9" s="113"/>
      <c r="C9" s="114"/>
      <c r="D9" s="115">
        <v>59908</v>
      </c>
      <c r="E9" s="116"/>
      <c r="F9" s="117">
        <v>82748</v>
      </c>
      <c r="G9" s="118"/>
      <c r="H9" s="119"/>
    </row>
    <row r="10" spans="1:8">
      <c r="A10" s="120"/>
      <c r="B10" s="121"/>
      <c r="C10" s="122"/>
      <c r="D10" s="123">
        <v>15481</v>
      </c>
      <c r="E10" s="124"/>
      <c r="F10" s="125">
        <v>44732</v>
      </c>
      <c r="G10" s="126"/>
      <c r="H10" s="127"/>
    </row>
    <row r="11" spans="1:8">
      <c r="A11" s="108" t="s">
        <v>509</v>
      </c>
      <c r="B11" s="113"/>
      <c r="C11" s="114"/>
      <c r="D11" s="115">
        <v>46901</v>
      </c>
      <c r="E11" s="116"/>
      <c r="F11" s="117">
        <v>91837</v>
      </c>
      <c r="G11" s="118"/>
      <c r="H11" s="119"/>
    </row>
    <row r="12" spans="1:8">
      <c r="A12" s="120"/>
      <c r="B12" s="121"/>
      <c r="C12" s="128"/>
      <c r="D12" s="123">
        <v>16601</v>
      </c>
      <c r="E12" s="124"/>
      <c r="F12" s="125">
        <v>54439</v>
      </c>
      <c r="G12" s="126"/>
      <c r="H12" s="127"/>
    </row>
    <row r="13" spans="1:8">
      <c r="A13" s="108"/>
      <c r="B13" s="113"/>
      <c r="C13" s="129"/>
      <c r="D13" s="130">
        <v>46041</v>
      </c>
      <c r="E13" s="131"/>
      <c r="F13" s="132">
        <v>81484</v>
      </c>
      <c r="G13" s="133"/>
      <c r="H13" s="119"/>
    </row>
    <row r="14" spans="1:8">
      <c r="A14" s="120"/>
      <c r="B14" s="121"/>
      <c r="C14" s="122"/>
      <c r="D14" s="123">
        <v>16457</v>
      </c>
      <c r="E14" s="124"/>
      <c r="F14" s="125">
        <v>44823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6.99</v>
      </c>
      <c r="C19" s="134">
        <f>ROUND(VALUE(SUBSTITUTE(実質収支比率等に係る経年分析!G$48,"▲","-")),2)</f>
        <v>12.28</v>
      </c>
      <c r="D19" s="134">
        <f>ROUND(VALUE(SUBSTITUTE(実質収支比率等に係る経年分析!H$48,"▲","-")),2)</f>
        <v>9.9600000000000009</v>
      </c>
      <c r="E19" s="134">
        <f>ROUND(VALUE(SUBSTITUTE(実質収支比率等に係る経年分析!I$48,"▲","-")),2)</f>
        <v>12.18</v>
      </c>
      <c r="F19" s="134">
        <f>ROUND(VALUE(SUBSTITUTE(実質収支比率等に係る経年分析!J$48,"▲","-")),2)</f>
        <v>3.75</v>
      </c>
    </row>
    <row r="20" spans="1:11">
      <c r="A20" s="134" t="s">
        <v>43</v>
      </c>
      <c r="B20" s="134">
        <f>ROUND(VALUE(SUBSTITUTE(実質収支比率等に係る経年分析!F$47,"▲","-")),2)</f>
        <v>75.959999999999994</v>
      </c>
      <c r="C20" s="134">
        <f>ROUND(VALUE(SUBSTITUTE(実質収支比率等に係る経年分析!G$47,"▲","-")),2)</f>
        <v>80.5</v>
      </c>
      <c r="D20" s="134">
        <f>ROUND(VALUE(SUBSTITUTE(実質収支比率等に係る経年分析!H$47,"▲","-")),2)</f>
        <v>86.4</v>
      </c>
      <c r="E20" s="134">
        <f>ROUND(VALUE(SUBSTITUTE(実質収支比率等に係る経年分析!I$47,"▲","-")),2)</f>
        <v>89.06</v>
      </c>
      <c r="F20" s="134">
        <f>ROUND(VALUE(SUBSTITUTE(実質収支比率等に係る経年分析!J$47,"▲","-")),2)</f>
        <v>100.9</v>
      </c>
    </row>
    <row r="21" spans="1:11">
      <c r="A21" s="134" t="s">
        <v>44</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9.51</v>
      </c>
      <c r="D21" s="134">
        <f>IF(ISNUMBER(VALUE(SUBSTITUTE(実質収支比率等に係る経年分析!H$49,"▲","-"))),ROUND(VALUE(SUBSTITUTE(実質収支比率等に係る経年分析!H$49,"▲","-")),2),NA())</f>
        <v>4.7</v>
      </c>
      <c r="E21" s="134">
        <f>IF(ISNUMBER(VALUE(SUBSTITUTE(実質収支比率等に係る経年分析!I$49,"▲","-"))),ROUND(VALUE(SUBSTITUTE(実質収支比率等に係る経年分析!I$49,"▲","-")),2),NA())</f>
        <v>6.01</v>
      </c>
      <c r="F21" s="134">
        <f>IF(ISNUMBER(VALUE(SUBSTITUTE(実質収支比率等に係る経年分析!J$49,"▲","-"))),ROUND(VALUE(SUBSTITUTE(実質収支比率等に係る経年分析!J$49,"▲","-")),2),NA())</f>
        <v>2.93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9.9499999999999993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4.6399999999999997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260</v>
      </c>
      <c r="E42" s="136"/>
      <c r="F42" s="136"/>
      <c r="G42" s="136">
        <f>'実質公債費比率（分子）の構造'!L$52</f>
        <v>279</v>
      </c>
      <c r="H42" s="136"/>
      <c r="I42" s="136"/>
      <c r="J42" s="136">
        <f>'実質公債費比率（分子）の構造'!M$52</f>
        <v>314</v>
      </c>
      <c r="K42" s="136"/>
      <c r="L42" s="136"/>
      <c r="M42" s="136">
        <f>'実質公債費比率（分子）の構造'!N$52</f>
        <v>339</v>
      </c>
      <c r="N42" s="136"/>
      <c r="O42" s="136"/>
      <c r="P42" s="136">
        <f>'実質公債費比率（分子）の構造'!O$52</f>
        <v>382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54</v>
      </c>
      <c r="B45" s="136">
        <f>'実質公債費比率（分子）の構造'!K$49</f>
        <v>23</v>
      </c>
      <c r="C45" s="136"/>
      <c r="D45" s="136"/>
      <c r="E45" s="136">
        <f>'実質公債費比率（分子）の構造'!L$49</f>
        <v>26</v>
      </c>
      <c r="F45" s="136"/>
      <c r="G45" s="136"/>
      <c r="H45" s="136">
        <f>'実質公債費比率（分子）の構造'!M$49</f>
        <v>26</v>
      </c>
      <c r="I45" s="136"/>
      <c r="J45" s="136"/>
      <c r="K45" s="136">
        <f>'実質公債費比率（分子）の構造'!N$49</f>
        <v>25</v>
      </c>
      <c r="L45" s="136"/>
      <c r="M45" s="136"/>
      <c r="N45" s="136">
        <f>'実質公債費比率（分子）の構造'!O$49</f>
        <v>23</v>
      </c>
      <c r="O45" s="136"/>
      <c r="P45" s="136"/>
    </row>
    <row r="46" spans="1:16">
      <c r="A46" s="136" t="s">
        <v>55</v>
      </c>
      <c r="B46" s="136">
        <f>'実質公債費比率（分子）の構造'!K$48</f>
        <v>183</v>
      </c>
      <c r="C46" s="136"/>
      <c r="D46" s="136"/>
      <c r="E46" s="136">
        <f>'実質公債費比率（分子）の構造'!L$48</f>
        <v>180</v>
      </c>
      <c r="F46" s="136"/>
      <c r="G46" s="136"/>
      <c r="H46" s="136">
        <f>'実質公債費比率（分子）の構造'!M$48</f>
        <v>171</v>
      </c>
      <c r="I46" s="136"/>
      <c r="J46" s="136"/>
      <c r="K46" s="136">
        <f>'実質公債費比率（分子）の構造'!N$48</f>
        <v>199</v>
      </c>
      <c r="L46" s="136"/>
      <c r="M46" s="136"/>
      <c r="N46" s="136">
        <f>'実質公債費比率（分子）の構造'!O$48</f>
        <v>182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293</v>
      </c>
      <c r="C49" s="136"/>
      <c r="D49" s="136"/>
      <c r="E49" s="136">
        <f>'実質公債費比率（分子）の構造'!L$45</f>
        <v>301</v>
      </c>
      <c r="F49" s="136"/>
      <c r="G49" s="136"/>
      <c r="H49" s="136">
        <f>'実質公債費比率（分子）の構造'!M$45</f>
        <v>329</v>
      </c>
      <c r="I49" s="136"/>
      <c r="J49" s="136"/>
      <c r="K49" s="136">
        <f>'実質公債費比率（分子）の構造'!N$45</f>
        <v>386</v>
      </c>
      <c r="L49" s="136"/>
      <c r="M49" s="136"/>
      <c r="N49" s="136">
        <f>'実質公債費比率（分子）の構造'!O$45</f>
        <v>437</v>
      </c>
      <c r="O49" s="136"/>
      <c r="P49" s="136"/>
    </row>
    <row r="50" spans="1:16">
      <c r="A50" s="136" t="s">
        <v>59</v>
      </c>
      <c r="B50" s="136" t="e">
        <f>NA()</f>
        <v>#N/A</v>
      </c>
      <c r="C50" s="136">
        <f>IF(ISNUMBER('実質公債費比率（分子）の構造'!K$53),'実質公債費比率（分子）の構造'!K$53,NA())</f>
        <v>254</v>
      </c>
      <c r="D50" s="136" t="e">
        <f>NA()</f>
        <v>#N/A</v>
      </c>
      <c r="E50" s="136" t="e">
        <f>NA()</f>
        <v>#N/A</v>
      </c>
      <c r="F50" s="136">
        <f>IF(ISNUMBER('実質公債費比率（分子）の構造'!L$53),'実質公債費比率（分子）の構造'!L$53,NA())</f>
        <v>243</v>
      </c>
      <c r="G50" s="136" t="e">
        <f>NA()</f>
        <v>#N/A</v>
      </c>
      <c r="H50" s="136" t="e">
        <f>NA()</f>
        <v>#N/A</v>
      </c>
      <c r="I50" s="136">
        <f>IF(ISNUMBER('実質公債費比率（分子）の構造'!M$53),'実質公債費比率（分子）の構造'!M$53,NA())</f>
        <v>227</v>
      </c>
      <c r="J50" s="136" t="e">
        <f>NA()</f>
        <v>#N/A</v>
      </c>
      <c r="K50" s="136" t="e">
        <f>NA()</f>
        <v>#N/A</v>
      </c>
      <c r="L50" s="136">
        <f>IF(ISNUMBER('実質公債費比率（分子）の構造'!N$53),'実質公債費比率（分子）の構造'!N$53,NA())</f>
        <v>286</v>
      </c>
      <c r="M50" s="136" t="e">
        <f>NA()</f>
        <v>#N/A</v>
      </c>
      <c r="N50" s="136" t="e">
        <f>NA()</f>
        <v>#N/A</v>
      </c>
      <c r="O50" s="136">
        <f>IF(ISNUMBER('実質公債費比率（分子）の構造'!O$53),'実質公債費比率（分子）の構造'!O$53,NA())</f>
        <v>275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4738</v>
      </c>
      <c r="E56" s="135"/>
      <c r="F56" s="135"/>
      <c r="G56" s="135">
        <f>'将来負担比率（分子）の構造'!J$51</f>
        <v>5002</v>
      </c>
      <c r="H56" s="135"/>
      <c r="I56" s="135"/>
      <c r="J56" s="135">
        <f>'将来負担比率（分子）の構造'!K$51</f>
        <v>5363</v>
      </c>
      <c r="K56" s="135"/>
      <c r="L56" s="135"/>
      <c r="M56" s="135">
        <f>'将来負担比率（分子）の構造'!L$51</f>
        <v>5612</v>
      </c>
      <c r="N56" s="135"/>
      <c r="O56" s="135"/>
      <c r="P56" s="135">
        <f>'将来負担比率（分子）の構造'!M$51</f>
        <v>5770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261</v>
      </c>
    </row>
    <row r="58" spans="1:16">
      <c r="A58" s="135" t="s">
        <v>34</v>
      </c>
      <c r="B58" s="135"/>
      <c r="C58" s="135"/>
      <c r="D58" s="135">
        <f>'将来負担比率（分子）の構造'!I$49</f>
        <v>3586</v>
      </c>
      <c r="E58" s="135"/>
      <c r="F58" s="135"/>
      <c r="G58" s="135">
        <f>'将来負担比率（分子）の構造'!J$49</f>
        <v>3708</v>
      </c>
      <c r="H58" s="135"/>
      <c r="I58" s="135"/>
      <c r="J58" s="135">
        <f>'将来負担比率（分子）の構造'!K$49</f>
        <v>4209</v>
      </c>
      <c r="K58" s="135"/>
      <c r="L58" s="135"/>
      <c r="M58" s="135">
        <f>'将来負担比率（分子）の構造'!L$49</f>
        <v>4466</v>
      </c>
      <c r="N58" s="135"/>
      <c r="O58" s="135"/>
      <c r="P58" s="135">
        <f>'将来負担比率（分子）の構造'!M$49</f>
        <v>4737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9</v>
      </c>
      <c r="F61" s="135"/>
      <c r="G61" s="135"/>
      <c r="H61" s="135">
        <f>'将来負担比率（分子）の構造'!K$46</f>
        <v>5</v>
      </c>
      <c r="I61" s="135"/>
      <c r="J61" s="135"/>
      <c r="K61" s="135" t="str">
        <f>'将来負担比率（分子）の構造'!L$46</f>
        <v>-</v>
      </c>
      <c r="L61" s="135"/>
      <c r="M61" s="135"/>
      <c r="N61" s="135">
        <f>'将来負担比率（分子）の構造'!M$46</f>
        <v>210</v>
      </c>
      <c r="O61" s="135"/>
      <c r="P61" s="135"/>
    </row>
    <row r="62" spans="1:16">
      <c r="A62" s="135" t="s">
        <v>29</v>
      </c>
      <c r="B62" s="135">
        <f>'将来負担比率（分子）の構造'!I$45</f>
        <v>609</v>
      </c>
      <c r="C62" s="135"/>
      <c r="D62" s="135"/>
      <c r="E62" s="135">
        <f>'将来負担比率（分子）の構造'!J$45</f>
        <v>618</v>
      </c>
      <c r="F62" s="135"/>
      <c r="G62" s="135"/>
      <c r="H62" s="135">
        <f>'将来負担比率（分子）の構造'!K$45</f>
        <v>542</v>
      </c>
      <c r="I62" s="135"/>
      <c r="J62" s="135"/>
      <c r="K62" s="135">
        <f>'将来負担比率（分子）の構造'!L$45</f>
        <v>688</v>
      </c>
      <c r="L62" s="135"/>
      <c r="M62" s="135"/>
      <c r="N62" s="135">
        <f>'将来負担比率（分子）の構造'!M$45</f>
        <v>703</v>
      </c>
      <c r="O62" s="135"/>
      <c r="P62" s="135"/>
    </row>
    <row r="63" spans="1:16">
      <c r="A63" s="135" t="s">
        <v>28</v>
      </c>
      <c r="B63" s="135">
        <f>'将来負担比率（分子）の構造'!I$44</f>
        <v>204</v>
      </c>
      <c r="C63" s="135"/>
      <c r="D63" s="135"/>
      <c r="E63" s="135">
        <f>'将来負担比率（分子）の構造'!J$44</f>
        <v>195</v>
      </c>
      <c r="F63" s="135"/>
      <c r="G63" s="135"/>
      <c r="H63" s="135">
        <f>'将来負担比率（分子）の構造'!K$44</f>
        <v>190</v>
      </c>
      <c r="I63" s="135"/>
      <c r="J63" s="135"/>
      <c r="K63" s="135">
        <f>'将来負担比率（分子）の構造'!L$44</f>
        <v>240</v>
      </c>
      <c r="L63" s="135"/>
      <c r="M63" s="135"/>
      <c r="N63" s="135">
        <f>'将来負担比率（分子）の構造'!M$44</f>
        <v>333</v>
      </c>
      <c r="O63" s="135"/>
      <c r="P63" s="135"/>
    </row>
    <row r="64" spans="1:16">
      <c r="A64" s="135" t="s">
        <v>27</v>
      </c>
      <c r="B64" s="135">
        <f>'将来負担比率（分子）の構造'!I$43</f>
        <v>3812</v>
      </c>
      <c r="C64" s="135"/>
      <c r="D64" s="135"/>
      <c r="E64" s="135">
        <f>'将来負担比率（分子）の構造'!J$43</f>
        <v>3955</v>
      </c>
      <c r="F64" s="135"/>
      <c r="G64" s="135"/>
      <c r="H64" s="135">
        <f>'将来負担比率（分子）の構造'!K$43</f>
        <v>3713</v>
      </c>
      <c r="I64" s="135"/>
      <c r="J64" s="135"/>
      <c r="K64" s="135">
        <f>'将来負担比率（分子）の構造'!L$43</f>
        <v>3635</v>
      </c>
      <c r="L64" s="135"/>
      <c r="M64" s="135"/>
      <c r="N64" s="135">
        <f>'将来負担比率（分子）の構造'!M$43</f>
        <v>3528</v>
      </c>
      <c r="O64" s="135"/>
      <c r="P64" s="135"/>
    </row>
    <row r="65" spans="1:16">
      <c r="A65" s="135" t="s">
        <v>26</v>
      </c>
      <c r="B65" s="135">
        <f>'将来負担比率（分子）の構造'!I$42</f>
        <v>108</v>
      </c>
      <c r="C65" s="135"/>
      <c r="D65" s="135"/>
      <c r="E65" s="135">
        <f>'将来負担比率（分子）の構造'!J$42</f>
        <v>96</v>
      </c>
      <c r="F65" s="135"/>
      <c r="G65" s="135"/>
      <c r="H65" s="135">
        <f>'将来負担比率（分子）の構造'!K$42</f>
        <v>83</v>
      </c>
      <c r="I65" s="135"/>
      <c r="J65" s="135"/>
      <c r="K65" s="135">
        <f>'将来負担比率（分子）の構造'!L$42</f>
        <v>70</v>
      </c>
      <c r="L65" s="135"/>
      <c r="M65" s="135"/>
      <c r="N65" s="135">
        <f>'将来負担比率（分子）の構造'!M$42</f>
        <v>56</v>
      </c>
      <c r="O65" s="135"/>
      <c r="P65" s="135"/>
    </row>
    <row r="66" spans="1:16">
      <c r="A66" s="135" t="s">
        <v>25</v>
      </c>
      <c r="B66" s="135">
        <f>'将来負担比率（分子）の構造'!I$41</f>
        <v>4075</v>
      </c>
      <c r="C66" s="135"/>
      <c r="D66" s="135"/>
      <c r="E66" s="135">
        <f>'将来負担比率（分子）の構造'!J$41</f>
        <v>4441</v>
      </c>
      <c r="F66" s="135"/>
      <c r="G66" s="135"/>
      <c r="H66" s="135">
        <f>'将来負担比率（分子）の構造'!K$41</f>
        <v>4738</v>
      </c>
      <c r="I66" s="135"/>
      <c r="J66" s="135"/>
      <c r="K66" s="135">
        <f>'将来負担比率（分子）の構造'!L$41</f>
        <v>4834</v>
      </c>
      <c r="L66" s="135"/>
      <c r="M66" s="135"/>
      <c r="N66" s="135">
        <f>'将来負担比率（分子）の構造'!M$41</f>
        <v>4784</v>
      </c>
      <c r="O66" s="135"/>
      <c r="P66" s="135"/>
    </row>
    <row r="67" spans="1:16">
      <c r="A67" s="135" t="s">
        <v>63</v>
      </c>
      <c r="B67" s="135" t="e">
        <f>NA()</f>
        <v>#N/A</v>
      </c>
      <c r="C67" s="135">
        <f>IF(ISNUMBER('将来負担比率（分子）の構造'!I$52), IF('将来負担比率（分子）の構造'!I$52 &lt; 0, 0, '将来負担比率（分子）の構造'!I$52), NA())</f>
        <v>484</v>
      </c>
      <c r="D67" s="135" t="e">
        <f>NA()</f>
        <v>#N/A</v>
      </c>
      <c r="E67" s="135" t="e">
        <f>NA()</f>
        <v>#N/A</v>
      </c>
      <c r="F67" s="135">
        <f>IF(ISNUMBER('将来負担比率（分子）の構造'!J$52), IF('将来負担比率（分子）の構造'!J$52 &lt; 0, 0, '将来負担比率（分子）の構造'!J$52), NA())</f>
        <v>604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2016-05-02T04:08:56Z</cp:lastPrinted>
  <dcterms:created xsi:type="dcterms:W3CDTF">2016-02-15T00:56:27Z</dcterms:created>
  <dcterms:modified xsi:type="dcterms:W3CDTF">2016-05-02T11:00:04Z</dcterms:modified>
</cp:coreProperties>
</file>